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 codeName="ThisWorkbook" defaultThemeVersion="124226"/>
  <xr:revisionPtr revIDLastSave="3" documentId="8_{17D8A12F-7FBB-46BD-A516-0356F67D042A}" xr6:coauthVersionLast="47" xr6:coauthVersionMax="47" xr10:uidLastSave="{7B580215-2A99-407C-A813-CAB9366E7CD5}"/>
  <bookViews>
    <workbookView xWindow="31605" yWindow="1590" windowWidth="21600" windowHeight="11835" firstSheet="1" activeTab="3" xr2:uid="{00000000-000D-0000-FFFF-FFFF00000000}"/>
  </bookViews>
  <sheets>
    <sheet name="KERS NH" sheetId="9" r:id="rId1"/>
    <sheet name="KERS Haz" sheetId="10" r:id="rId2"/>
    <sheet name="KERS NH Prop Share" sheetId="7" r:id="rId3"/>
    <sheet name="KERS NH Contributions" sheetId="13" r:id="rId4"/>
  </sheets>
  <definedNames>
    <definedName name="_xlnm._FilterDatabase" localSheetId="1" hidden="1">'KERS Haz'!$A$12:$PZ$12</definedName>
    <definedName name="_xlnm._FilterDatabase" localSheetId="0" hidden="1">'KERS NH'!$A$12:$PZ$12</definedName>
    <definedName name="_xlnm._FilterDatabase" localSheetId="3" hidden="1">'KERS NH Contributions'!$A$50:$OG$50</definedName>
    <definedName name="_xlnm._FilterDatabase" localSheetId="2" hidden="1">'KERS NH Prop Share'!$A$52:$OF$52</definedName>
    <definedName name="_xlnm.Print_Area" localSheetId="1">'KERS Haz'!$A$4:$AC$34</definedName>
    <definedName name="_xlnm.Print_Area" localSheetId="0">'KERS NH'!$A$4:$AC$398</definedName>
    <definedName name="_xlnm.Print_Area" localSheetId="3">'KERS NH Contributions'!$A$4:$G$378</definedName>
    <definedName name="_xlnm.Print_Area" localSheetId="2">'KERS NH Prop Share'!$A$4:$F$376</definedName>
    <definedName name="_xlnm.Print_Titles" localSheetId="1">'KERS Haz'!$A:$B,'KERS Haz'!$4:$12</definedName>
    <definedName name="_xlnm.Print_Titles" localSheetId="0">'KERS NH'!$A:$B,'KERS NH'!$4:$12</definedName>
    <definedName name="_xlnm.Print_Titles" localSheetId="3">'KERS NH Contributions'!$A:$B,'KERS NH Contributions'!$4:$10</definedName>
    <definedName name="_xlnm.Print_Titles" localSheetId="2">'KERS NH Prop Share'!$A:$B,'KERS NH Prop Share'!$4:$10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13" l="1"/>
  <c r="G11" i="13"/>
  <c r="Y10" i="9" l="1"/>
  <c r="Z10" i="9" s="1"/>
  <c r="AA10" i="9" s="1"/>
  <c r="AB10" i="9" s="1"/>
  <c r="Y10" i="10"/>
  <c r="Z10" i="10" s="1"/>
  <c r="AA10" i="10" s="1"/>
  <c r="AB10" i="10" s="1"/>
  <c r="G364" i="13" l="1"/>
  <c r="F364" i="13"/>
  <c r="E364" i="13"/>
  <c r="D364" i="13"/>
  <c r="C364" i="13"/>
  <c r="G183" i="13"/>
  <c r="F183" i="13"/>
  <c r="E183" i="13"/>
  <c r="D183" i="13"/>
  <c r="C183" i="13"/>
  <c r="G49" i="13"/>
  <c r="F49" i="13"/>
  <c r="E49" i="13"/>
  <c r="D49" i="13"/>
  <c r="C49" i="13"/>
  <c r="G14" i="13"/>
  <c r="F14" i="13"/>
  <c r="E14" i="13"/>
  <c r="D14" i="13"/>
  <c r="C14" i="13"/>
  <c r="G366" i="13" l="1"/>
  <c r="D366" i="13"/>
  <c r="E366" i="13"/>
  <c r="C366" i="13"/>
  <c r="F366" i="13"/>
  <c r="F364" i="7"/>
  <c r="E364" i="7"/>
  <c r="D364" i="7"/>
  <c r="C364" i="7"/>
  <c r="F183" i="7"/>
  <c r="E183" i="7"/>
  <c r="D183" i="7"/>
  <c r="F49" i="7"/>
  <c r="E49" i="7"/>
  <c r="D49" i="7"/>
  <c r="F14" i="7"/>
  <c r="E14" i="7"/>
  <c r="D14" i="7"/>
  <c r="AB398" i="9"/>
  <c r="AC398" i="9"/>
  <c r="C183" i="7" l="1"/>
  <c r="A371" i="7" s="1"/>
  <c r="C49" i="7"/>
  <c r="C14" i="7"/>
  <c r="B9" i="7"/>
  <c r="C9" i="7" s="1"/>
  <c r="D9" i="7" s="1"/>
  <c r="E9" i="7" s="1"/>
  <c r="F9" i="7" s="1"/>
  <c r="C366" i="7" l="1"/>
  <c r="A373" i="7" s="1"/>
  <c r="D366" i="7"/>
  <c r="E366" i="7"/>
  <c r="A371" i="13"/>
  <c r="AC34" i="10" l="1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11" i="10"/>
  <c r="C11" i="10" s="1"/>
  <c r="D11" i="10" s="1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AB11" i="10" s="1"/>
  <c r="AC11" i="10" s="1"/>
  <c r="AA398" i="9"/>
  <c r="Z398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11" i="9"/>
  <c r="C11" i="9" s="1"/>
  <c r="D11" i="9" s="1"/>
  <c r="E11" i="9" s="1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R11" i="9" s="1"/>
  <c r="S11" i="9" s="1"/>
  <c r="T11" i="9" s="1"/>
  <c r="U11" i="9" s="1"/>
  <c r="V11" i="9" s="1"/>
  <c r="W11" i="9" s="1"/>
  <c r="X11" i="9" s="1"/>
  <c r="Y11" i="9" s="1"/>
  <c r="Z11" i="9" s="1"/>
  <c r="AA11" i="9" s="1"/>
  <c r="AB11" i="9" s="1"/>
  <c r="AC11" i="9" s="1"/>
</calcChain>
</file>

<file path=xl/sharedStrings.xml><?xml version="1.0" encoding="utf-8"?>
<sst xmlns="http://schemas.openxmlformats.org/spreadsheetml/2006/main" count="1527" uniqueCount="529">
  <si>
    <t>Recognition of Existing Deferred Outflows (Inflows) of Resources for</t>
  </si>
  <si>
    <t>Pension Expense</t>
  </si>
  <si>
    <t>Outstanding Balance of Deferred Outflows of Resources</t>
  </si>
  <si>
    <t>Outstanding Balance of Deferred Inflows of Resources</t>
  </si>
  <si>
    <t>Deferred Amounts</t>
  </si>
  <si>
    <t>Change in</t>
  </si>
  <si>
    <t>from Changes in</t>
  </si>
  <si>
    <t>Proportionate</t>
  </si>
  <si>
    <t>Proportion &amp; Differences</t>
  </si>
  <si>
    <t>Differences Between</t>
  </si>
  <si>
    <t>Total</t>
  </si>
  <si>
    <t>Discount Rate</t>
  </si>
  <si>
    <t>Share of</t>
  </si>
  <si>
    <t>Between Employer Contrib.</t>
  </si>
  <si>
    <t>Gross</t>
  </si>
  <si>
    <t>Net</t>
  </si>
  <si>
    <t>Employer Contrib.</t>
  </si>
  <si>
    <t>Deferred</t>
  </si>
  <si>
    <t>Participating</t>
  </si>
  <si>
    <t>Less 1.00%</t>
  </si>
  <si>
    <t>Plus 1.00%</t>
  </si>
  <si>
    <t>Aggregate Plan</t>
  </si>
  <si>
    <t>&amp; Proportionate Share</t>
  </si>
  <si>
    <t>Employer</t>
  </si>
  <si>
    <t>Nonemployer</t>
  </si>
  <si>
    <t>Liability</t>
  </si>
  <si>
    <t>Assumption</t>
  </si>
  <si>
    <t>Investment</t>
  </si>
  <si>
    <t>Outflow of</t>
  </si>
  <si>
    <t>Inflow of</t>
  </si>
  <si>
    <t>Employer Code</t>
  </si>
  <si>
    <t>Contributions</t>
  </si>
  <si>
    <t>Share</t>
  </si>
  <si>
    <t>of Plan Contributions</t>
  </si>
  <si>
    <t>Experience</t>
  </si>
  <si>
    <t>Changes</t>
  </si>
  <si>
    <t>Resources</t>
  </si>
  <si>
    <t>Thereafter</t>
  </si>
  <si>
    <t>014A</t>
  </si>
  <si>
    <t>024A</t>
  </si>
  <si>
    <t>031A</t>
  </si>
  <si>
    <t>060A</t>
  </si>
  <si>
    <t>071A</t>
  </si>
  <si>
    <t>086A</t>
  </si>
  <si>
    <t>116A</t>
  </si>
  <si>
    <t>W002</t>
  </si>
  <si>
    <t>W003</t>
  </si>
  <si>
    <t>W005</t>
  </si>
  <si>
    <t>W007</t>
  </si>
  <si>
    <t>W008</t>
  </si>
  <si>
    <t>W011</t>
  </si>
  <si>
    <t>W015</t>
  </si>
  <si>
    <t>W021</t>
  </si>
  <si>
    <t>W022</t>
  </si>
  <si>
    <t>W023</t>
  </si>
  <si>
    <t>W025</t>
  </si>
  <si>
    <t>W028</t>
  </si>
  <si>
    <t>W030</t>
  </si>
  <si>
    <t>W036</t>
  </si>
  <si>
    <t>W037</t>
  </si>
  <si>
    <t>W039</t>
  </si>
  <si>
    <t>W040</t>
  </si>
  <si>
    <t>W041</t>
  </si>
  <si>
    <t>W042</t>
  </si>
  <si>
    <t>W046</t>
  </si>
  <si>
    <t>W049</t>
  </si>
  <si>
    <t>W053</t>
  </si>
  <si>
    <t>W054</t>
  </si>
  <si>
    <t>W055</t>
  </si>
  <si>
    <t>W056</t>
  </si>
  <si>
    <t>W062</t>
  </si>
  <si>
    <t>W063</t>
  </si>
  <si>
    <t>W065</t>
  </si>
  <si>
    <t>W073</t>
  </si>
  <si>
    <t>W074</t>
  </si>
  <si>
    <t>W076</t>
  </si>
  <si>
    <t>W077</t>
  </si>
  <si>
    <t>W082</t>
  </si>
  <si>
    <t>W083</t>
  </si>
  <si>
    <t>W084</t>
  </si>
  <si>
    <t>W087</t>
  </si>
  <si>
    <t>W088</t>
  </si>
  <si>
    <t>W093</t>
  </si>
  <si>
    <t>W094</t>
  </si>
  <si>
    <t>W096</t>
  </si>
  <si>
    <t>W100</t>
  </si>
  <si>
    <t>W102</t>
  </si>
  <si>
    <t>W103</t>
  </si>
  <si>
    <t>W106</t>
  </si>
  <si>
    <t>W107</t>
  </si>
  <si>
    <t>W108</t>
  </si>
  <si>
    <t>W110</t>
  </si>
  <si>
    <t>W111</t>
  </si>
  <si>
    <t>W112</t>
  </si>
  <si>
    <t>W113</t>
  </si>
  <si>
    <t>W117</t>
  </si>
  <si>
    <t>W118</t>
  </si>
  <si>
    <t>X034</t>
  </si>
  <si>
    <t>X059</t>
  </si>
  <si>
    <t>TOTAL</t>
  </si>
  <si>
    <t>Pension</t>
  </si>
  <si>
    <t>Expense</t>
  </si>
  <si>
    <t>W018</t>
  </si>
  <si>
    <t>W058</t>
  </si>
  <si>
    <t>W061</t>
  </si>
  <si>
    <t>W067</t>
  </si>
  <si>
    <t>W092</t>
  </si>
  <si>
    <t>W099</t>
  </si>
  <si>
    <t>W105</t>
  </si>
  <si>
    <t>Participating Employer Name</t>
  </si>
  <si>
    <t>EASTERN KY UNIV</t>
  </si>
  <si>
    <t>MOREHEAD STATE UNIVERSITY</t>
  </si>
  <si>
    <t>MURRAY STATE UNIV</t>
  </si>
  <si>
    <t>NORTHERN KY UNIVERSITY</t>
  </si>
  <si>
    <t>WESTERN KENTUCKY UNIV</t>
  </si>
  <si>
    <t>KENTUCKY STATE UNIVERSITY</t>
  </si>
  <si>
    <t>UNIFIED PROSECUTORIAL SYS</t>
  </si>
  <si>
    <t>ATTORNEY GENERALS OFFICE</t>
  </si>
  <si>
    <t>DEPT MILITARY AFFAIRS</t>
  </si>
  <si>
    <t>TRAN DEPT OF AVIATION</t>
  </si>
  <si>
    <t>COMMONWEALTH OF TECHNOL</t>
  </si>
  <si>
    <t>DEPT OF FISH &amp; WILDLIFE</t>
  </si>
  <si>
    <t>COMM KY HORSE PARK</t>
  </si>
  <si>
    <t>DEPT OF PARKS</t>
  </si>
  <si>
    <t>OFF HUMAN RESOURCE MANAGE</t>
  </si>
  <si>
    <t>J&amp;PS DEPT OF KY STATE POL</t>
  </si>
  <si>
    <t>J&amp;PS DEPT OF CORRECTIONS</t>
  </si>
  <si>
    <t>DEPT OF INSURANCE</t>
  </si>
  <si>
    <t>DEPT OF ALCOHOL &amp; BEVERA</t>
  </si>
  <si>
    <t>JUDL ADM OFF OF THE COURT</t>
  </si>
  <si>
    <t>BRECKINRIDGE CO ATTORNEY</t>
  </si>
  <si>
    <t>ANDERSON COUNTY ATTORNEY</t>
  </si>
  <si>
    <t>BOYLE COUNTY ATTORNEY</t>
  </si>
  <si>
    <t>BULLITT COUNTY ATTORNEY</t>
  </si>
  <si>
    <t>CALLOWAY COUNTY ATTORNEY</t>
  </si>
  <si>
    <t>CARROLL COUNTY ATTORNEY</t>
  </si>
  <si>
    <t>CHILD SUPPORT ENCORCEMENT</t>
  </si>
  <si>
    <t>CHRISTIAN COUNTY ATTORNEY</t>
  </si>
  <si>
    <t>CRITTENDEN CO ATTORNEY</t>
  </si>
  <si>
    <t>EDMONSON COUNTY ATTORNEY</t>
  </si>
  <si>
    <t>GALLATIN COUNTY ATTORNEY</t>
  </si>
  <si>
    <t>GRANT COUNTY CHILD SUPPOR</t>
  </si>
  <si>
    <t>JACKSON COUNTY ATTORNEY</t>
  </si>
  <si>
    <t>JEFFERSON CO ATTORNEY</t>
  </si>
  <si>
    <t>KNOTT COUNTY ATTORNEY</t>
  </si>
  <si>
    <t>KNOX COUNTY ATTORNEY</t>
  </si>
  <si>
    <t>LAUREL COUNTY ATTORNEY</t>
  </si>
  <si>
    <t>LETCHER COUNTY ATTORNEY</t>
  </si>
  <si>
    <t>LOGAN COUNTY ATTORNEY</t>
  </si>
  <si>
    <t>MCCRACKEN COUNTY ATTORNEY</t>
  </si>
  <si>
    <t>MADISON COUNTY ATTORNEY</t>
  </si>
  <si>
    <t>MAGOFFIN CO ATTORNEY</t>
  </si>
  <si>
    <t>MEADE COUNTY ATTORNEY</t>
  </si>
  <si>
    <t>MENIFEE COUNTY ATTORNEY</t>
  </si>
  <si>
    <t>MERCER COUNTY ATTORNEY</t>
  </si>
  <si>
    <t>MONTGOMERY CO ATTORNEY</t>
  </si>
  <si>
    <t>OHIO COUNTY ATTORNEY</t>
  </si>
  <si>
    <t>PENDLETON COUNTY ATTORNEY</t>
  </si>
  <si>
    <t>POWELL COUNTY ATTORNEY</t>
  </si>
  <si>
    <t>ROWAN COUNTY ATTORNEY</t>
  </si>
  <si>
    <t>SCOTT COUNTY ATTORNEY</t>
  </si>
  <si>
    <t>SHELBY COUNTY ATTORNEY</t>
  </si>
  <si>
    <t>SIMPSON COUNTY ATTORNEY</t>
  </si>
  <si>
    <t>TODD COUNTY ATTORNEY</t>
  </si>
  <si>
    <t>UNION COUNTY ATTORNEY</t>
  </si>
  <si>
    <t>WHITLEY COUNTY ATTORNEY</t>
  </si>
  <si>
    <t>FAYETTE CO ATTORNEY OFF</t>
  </si>
  <si>
    <t>KENTON COUNTY ATTORNEY</t>
  </si>
  <si>
    <t>KET FOUNDATION</t>
  </si>
  <si>
    <t>KY BAR ASSOCIATION</t>
  </si>
  <si>
    <t>CHILD WATCH ADVOCACY CTR</t>
  </si>
  <si>
    <t>SANCTUARY INC</t>
  </si>
  <si>
    <t>O A S I S</t>
  </si>
  <si>
    <t>BARREN RIVER CHILD ADVOCA</t>
  </si>
  <si>
    <t>SILVERLEALF</t>
  </si>
  <si>
    <t>SPRINGHAVEN INC</t>
  </si>
  <si>
    <t>SAFE HARBOR</t>
  </si>
  <si>
    <t>D.O.V.E.S.</t>
  </si>
  <si>
    <t>GATEWAY CHILD ADVOCACY</t>
  </si>
  <si>
    <t>JUDI'S PLACE FOR KIDS, INC.</t>
  </si>
  <si>
    <t>KY RIVER CHILD ADVOCACY</t>
  </si>
  <si>
    <t>NURSING HOME OMBUDSMAN</t>
  </si>
  <si>
    <t>KASAP</t>
  </si>
  <si>
    <t>KACAC</t>
  </si>
  <si>
    <t>PENNYRILE CHILD ADV CTR</t>
  </si>
  <si>
    <t>BUFFALO TR CHILD ADV INC</t>
  </si>
  <si>
    <t>CUMBERLAND V C A CENTER</t>
  </si>
  <si>
    <t>LAKE CUMB CHILD ADV CTR</t>
  </si>
  <si>
    <t>B.R.A.S.S.</t>
  </si>
  <si>
    <t>WOMEN AWARE</t>
  </si>
  <si>
    <t>BETHANY HOUSE ABUSE SHELT</t>
  </si>
  <si>
    <t>HOPE HARBOR INC</t>
  </si>
  <si>
    <t>CHILD ADV CTR OF GRN RVR</t>
  </si>
  <si>
    <t>CSG HEADQUARTERS</t>
  </si>
  <si>
    <t>KY HIGHER ED STUD LN CORP</t>
  </si>
  <si>
    <t>LEX FAYETTE CO HLTH DEPT</t>
  </si>
  <si>
    <t>LAKE CUMBERLAND DISTRICT</t>
  </si>
  <si>
    <t>WEDCO DIST HEALTH DEPT</t>
  </si>
  <si>
    <t>NORTHERN KY DIST HLTH DEP</t>
  </si>
  <si>
    <t>BARREN RVR DIST HLTH DEPT</t>
  </si>
  <si>
    <t>GREEN RVR DIST HLTH DEPT</t>
  </si>
  <si>
    <t>LINCOLN TRL DIST HLTH DEP</t>
  </si>
  <si>
    <t>PURCHASE DIST HLTH DEPT</t>
  </si>
  <si>
    <t>MERCER CO HEALTH DEPT</t>
  </si>
  <si>
    <t>CUMBERLAND VLY DIST HEALT</t>
  </si>
  <si>
    <t>KY RIVER DIST HEALTH DEPT</t>
  </si>
  <si>
    <t>BOURBON CO HEALTH CENTER</t>
  </si>
  <si>
    <t>CLARK CO HEALTH DEPT</t>
  </si>
  <si>
    <t>GATEWAY DIST HEALTH DEPT</t>
  </si>
  <si>
    <t>BOYLE CO HEALTH DEPT</t>
  </si>
  <si>
    <t>PIKE CO HEALTH DEPT</t>
  </si>
  <si>
    <t>FLOYD CO HEALTH CENTER</t>
  </si>
  <si>
    <t>MARTIN CO HEALTH DEPT</t>
  </si>
  <si>
    <t>BUFFALO TRACE HEALTH DEPT</t>
  </si>
  <si>
    <t>N CENTRAL DIST HLTH DEPT</t>
  </si>
  <si>
    <t>PENNYRILE DIST HLTH DEPT</t>
  </si>
  <si>
    <t>BREATHITT CO HEALTH DEPT</t>
  </si>
  <si>
    <t>GREENUP CO HLTH DEPT</t>
  </si>
  <si>
    <t>WHITLEY CO HEALTH DEPT</t>
  </si>
  <si>
    <t>LAUREL CO HEALTH DEPT</t>
  </si>
  <si>
    <t>KNOX CO HEALTH DEPT</t>
  </si>
  <si>
    <t>MONROE CO HEALTH DEPT</t>
  </si>
  <si>
    <t>BULLITT CO HEALTH DEPT</t>
  </si>
  <si>
    <t>THREE RIVERS DIST HLTH</t>
  </si>
  <si>
    <t>ESTILL CO HEALTH DEPT</t>
  </si>
  <si>
    <t>OLDHAM CO HEALTH DEPT</t>
  </si>
  <si>
    <t>LEWIS CO HEALTH DEPT</t>
  </si>
  <si>
    <t>FLEMING CO HEALTH DEP</t>
  </si>
  <si>
    <t>JESSAMINE CO HEALTH DEPT</t>
  </si>
  <si>
    <t>POWELL CO HEALTH DEPT</t>
  </si>
  <si>
    <t>ANDERSON CO HEALTH DEPT</t>
  </si>
  <si>
    <t>MADISON CO HEALTH DEP</t>
  </si>
  <si>
    <t>JOHNSON CO HEALTH DEPT</t>
  </si>
  <si>
    <t>MAGOFFIN CO HEALTH DEPT</t>
  </si>
  <si>
    <t>ALLEN CO HEALTH DEPT</t>
  </si>
  <si>
    <t>FRANKLIN CO HEALTH DEPT</t>
  </si>
  <si>
    <t>LINCOLN CO HEALTH DEPT</t>
  </si>
  <si>
    <t>WOODFORD CO HEALTH DEPT</t>
  </si>
  <si>
    <t>MUHLENBERG CO.HEALTH DEPT</t>
  </si>
  <si>
    <t>MARSHALL CO HEALTH DEPT</t>
  </si>
  <si>
    <t>CHRISTIAN CO HEALTH DEPT</t>
  </si>
  <si>
    <t>HOPKINS CO HEALTH DEPT</t>
  </si>
  <si>
    <t>TODD CO HEALTH DEPT</t>
  </si>
  <si>
    <t>BRACKEN CO HEALTH DEPT</t>
  </si>
  <si>
    <t>MONTGOMERY CO HEALTH DEPT</t>
  </si>
  <si>
    <t>GARRARD COUNTY HEALTH DPT</t>
  </si>
  <si>
    <t>BRECKINRIDGE CO HEALTH BD</t>
  </si>
  <si>
    <t>ASHLAND BOYD CO HEALTH DP</t>
  </si>
  <si>
    <t>LAWRENCE CO HEALTH DEPT</t>
  </si>
  <si>
    <t>GRAVES CO HEALTH CENTER</t>
  </si>
  <si>
    <t>CALLOWAY CO HEALTH DEPT</t>
  </si>
  <si>
    <t>BELL CO HEALTH DEPT</t>
  </si>
  <si>
    <t>GRAYSON COUNTY HEALTH DEPT</t>
  </si>
  <si>
    <t>HARLAN CO HEALTH DEPT</t>
  </si>
  <si>
    <t>CARTER CO HEALTH DEPT</t>
  </si>
  <si>
    <t>KCTCS</t>
  </si>
  <si>
    <t>ASST OF COMMONWEALTH ATTY</t>
  </si>
  <si>
    <t>KENTUCKY HOUSING CORP</t>
  </si>
  <si>
    <t>FRANKLIN CO COUNCIL AGING</t>
  </si>
  <si>
    <t>MUN ELEC POW ASSOC OF KY</t>
  </si>
  <si>
    <t>HIGHSCHOOL ATHLETIC ASSOC</t>
  </si>
  <si>
    <t>KY OFFICE OF BAR ADMISSIO</t>
  </si>
  <si>
    <t>KY ASSOC OF REGIONAL PROG</t>
  </si>
  <si>
    <t>MASTER COMM BOONE CO</t>
  </si>
  <si>
    <t>MASTER COMM CAMPBELL CO</t>
  </si>
  <si>
    <t>MASTER COMM CHRISTIAN CO</t>
  </si>
  <si>
    <t>MASTER COMM CLARK CO</t>
  </si>
  <si>
    <t>MASTER COMM CLINTON/CUMBE</t>
  </si>
  <si>
    <t>MASTER COMM DAVIESS CO</t>
  </si>
  <si>
    <t>MASTER COMM FAYETTE CO</t>
  </si>
  <si>
    <t>MASTER COMM GARRARD CO</t>
  </si>
  <si>
    <t>MASTER COMM GRANT CO</t>
  </si>
  <si>
    <t>MASTER COMM GRAYSON CO</t>
  </si>
  <si>
    <t>MASTER COMM HARDIN CO</t>
  </si>
  <si>
    <t>MASTER COMMISSIONER HART COUNTY</t>
  </si>
  <si>
    <t>MASTER COMM HENDERSON CO</t>
  </si>
  <si>
    <t>MASTER COMM HOPKINS CO</t>
  </si>
  <si>
    <t>MASTER COMM JEFF CIRCUIT</t>
  </si>
  <si>
    <t>MASTER COMMISSIONER OF JESSAMINE COUNTY</t>
  </si>
  <si>
    <t>MASTER COMM KENTON CO</t>
  </si>
  <si>
    <t>MASTER COMM LAUREL CO</t>
  </si>
  <si>
    <t>MASTER COMM MCCRACKEN CO</t>
  </si>
  <si>
    <t>MASTER COMM MADISON CO</t>
  </si>
  <si>
    <t>MASTER COMM MASON CO</t>
  </si>
  <si>
    <t>MASTER COMM MEADE CO</t>
  </si>
  <si>
    <t>MASTER COMM NELSON CO</t>
  </si>
  <si>
    <t>MASTER COMM OHIO COUNTY</t>
  </si>
  <si>
    <t>MASTER COMM OLDHAM CO</t>
  </si>
  <si>
    <t>MASTER COMM OWEN CO</t>
  </si>
  <si>
    <t>MASTER COMM PIKE CO</t>
  </si>
  <si>
    <t>MASTER COMM FOR FLEMING</t>
  </si>
  <si>
    <t>MASTER COMM SCOTT CO</t>
  </si>
  <si>
    <t>MASTER COMM SIMPSON CO</t>
  </si>
  <si>
    <t>MASTER COMM WARREN CO</t>
  </si>
  <si>
    <t>LOGAN CO MASTER COM</t>
  </si>
  <si>
    <t>MASTER COMM FLOYD CO</t>
  </si>
  <si>
    <t>MASTER COMM BARREN CO</t>
  </si>
  <si>
    <t>MASTER COMM MUHLENBERG CO</t>
  </si>
  <si>
    <t>NORTHERN KY REG MHMR BD</t>
  </si>
  <si>
    <t>COMMUNICARE INC</t>
  </si>
  <si>
    <t>ADANTA/BEHAVIORAL HLTH SR</t>
  </si>
  <si>
    <t>CUMBERLAND RIVER MHMR</t>
  </si>
  <si>
    <t>PENNYROYAL REG MHMR BD</t>
  </si>
  <si>
    <t>GREEN RVR REG MHMR BD</t>
  </si>
  <si>
    <t>COMPREHEND INC REG MHMR B</t>
  </si>
  <si>
    <t>LIFESKILLS INC</t>
  </si>
  <si>
    <t>MOUNTAIN COMP CARE CENTER</t>
  </si>
  <si>
    <t>LEGS GENERAL ASSEMBLY</t>
  </si>
  <si>
    <t>LEGS LEGISLATIVE RES COMM</t>
  </si>
  <si>
    <t>JUDL JUDICIAL RET SYSTEM</t>
  </si>
  <si>
    <t>DEPT OF AGRICULTURE</t>
  </si>
  <si>
    <t>AUDITOR OF PUBLIC ACCOUNT</t>
  </si>
  <si>
    <t>REGISTRY OF ELECTION</t>
  </si>
  <si>
    <t>GOVERNORS OFFICE</t>
  </si>
  <si>
    <t>DEPT OF VETERANS AFFAIRS</t>
  </si>
  <si>
    <t>MILITARY AFFAIRS COMM</t>
  </si>
  <si>
    <t>KY INFRASTRUCTURE</t>
  </si>
  <si>
    <t>LT GOVERNORS OFFICE</t>
  </si>
  <si>
    <t>AGRICULTURAL DEVELOP BD</t>
  </si>
  <si>
    <t>OFF OF HOMELAND SECURITY</t>
  </si>
  <si>
    <t>OFF OF SECRETARY TO CABIN</t>
  </si>
  <si>
    <t>GOV OFF LOCAL DEVELOPMENT</t>
  </si>
  <si>
    <t>SECRETARY OF STATE</t>
  </si>
  <si>
    <t>STATE TREASURERS OFFICE</t>
  </si>
  <si>
    <t>EARLY CHILDHOOD ADVISORY COUNCIL</t>
  </si>
  <si>
    <t>BOARD OF MEDICAL IMAGING &amp; RADIATION TECHNOLOGY</t>
  </si>
  <si>
    <t>KY COMM NETWORK AUTH</t>
  </si>
  <si>
    <t>BOARD OF ACCOUNTANCY</t>
  </si>
  <si>
    <t>BOARD OF AUCTIONEERS</t>
  </si>
  <si>
    <t>BOARD OF BARBERING</t>
  </si>
  <si>
    <t>BOARD OF CHIROPRACTIC EXM</t>
  </si>
  <si>
    <t>BOARD OF DENTISTRY</t>
  </si>
  <si>
    <t>BOARD OF ELECTIONS</t>
  </si>
  <si>
    <t>BRD OF EMBALMERS/FUN DIR</t>
  </si>
  <si>
    <t>BOARD OF EXM ARCHITECTS</t>
  </si>
  <si>
    <t>KY LANDSCAPE ARCH REG BD</t>
  </si>
  <si>
    <t>BD EXAMINERS OF SOCIAL WK</t>
  </si>
  <si>
    <t>BD OF HAIRDRESSERS/CSMTG</t>
  </si>
  <si>
    <t>BD OF MEDICAL LICENSURE</t>
  </si>
  <si>
    <t>BOARD OF NURSING</t>
  </si>
  <si>
    <t>BOARD OF OPTOMETRIC EXM</t>
  </si>
  <si>
    <t>KY RESPIRATORY CARE BD</t>
  </si>
  <si>
    <t>PERSONNEL BOARD</t>
  </si>
  <si>
    <t>KY BOARD OF PHARMACY</t>
  </si>
  <si>
    <t>BD OF PHYSICAL THERAPY</t>
  </si>
  <si>
    <t>BOARD OF REAL ESTATE APPR</t>
  </si>
  <si>
    <t>BD OF PROF ENGINEERS &amp; LA</t>
  </si>
  <si>
    <t>SCHOOL FAC CONSTR COMM</t>
  </si>
  <si>
    <t>EXECUTIVE BRANCH ETH COMM</t>
  </si>
  <si>
    <t>COMMISSION ON HUMAN RIGHT</t>
  </si>
  <si>
    <t>COMMISSION- REAL ESTATE</t>
  </si>
  <si>
    <t>COMMISSION ON WOMEN</t>
  </si>
  <si>
    <t>KY COUNCIL POSTSEC EDUCAT</t>
  </si>
  <si>
    <t>OFFICE OF STATE BUD DIREC</t>
  </si>
  <si>
    <t>TRAN OFF OF THE SECRETARY</t>
  </si>
  <si>
    <t>TRAN OFFICE OF LEGAL SVC</t>
  </si>
  <si>
    <t>DIVISION OF FACILITY MANA</t>
  </si>
  <si>
    <t>TRAN OFFICE OF PERSONNEL</t>
  </si>
  <si>
    <t>OFFICE OF INFORMAT TECHNO</t>
  </si>
  <si>
    <t>OFFICE OF AUDITS</t>
  </si>
  <si>
    <t>DOT PAYROLL DIVISION</t>
  </si>
  <si>
    <t>TRAN DEPT OF HIGHWAYS</t>
  </si>
  <si>
    <t>TRAN DEPT OF INTERGOV PRO</t>
  </si>
  <si>
    <t>TRAN DEPT OF VEH REGULATE</t>
  </si>
  <si>
    <t>CAB FOR ECONOMIC DEVELOPMENT</t>
  </si>
  <si>
    <t>KHEAA DIV OF FINANCIAL AF</t>
  </si>
  <si>
    <t>KY RIVER AUTHORITY</t>
  </si>
  <si>
    <t>OFFICE OF PVA'S</t>
  </si>
  <si>
    <t>DEPT OF REVENUE</t>
  </si>
  <si>
    <t>OFFICE OF SECRETARY</t>
  </si>
  <si>
    <t>FIN OFFICE OF INSP GENERAL</t>
  </si>
  <si>
    <t>OFF OF THE CONTROLLER</t>
  </si>
  <si>
    <t>DEPT FACILITIES SUPP SVCS</t>
  </si>
  <si>
    <t>KY STATE FAIR BOARD</t>
  </si>
  <si>
    <t>COMM KY HERITAGE COUNCIL</t>
  </si>
  <si>
    <t>KY ARTS COUNCIL</t>
  </si>
  <si>
    <t>KY HISTORICAL SOCIETY</t>
  </si>
  <si>
    <t>COMM OFFICE OF SECRETARY</t>
  </si>
  <si>
    <t>KY ARTISANS CTR AT BEREA</t>
  </si>
  <si>
    <t>DEPT OF TOURISM</t>
  </si>
  <si>
    <t>EDUC PROF STANDARDS BD</t>
  </si>
  <si>
    <t>KY COMM DEAF/HARD OF HEAR</t>
  </si>
  <si>
    <t>KY ENVIRONMENTAL EDUC COU</t>
  </si>
  <si>
    <t>EDUC OFFICE OF SECRETARY</t>
  </si>
  <si>
    <t>DEPT WORKFORCE INVESTMENT</t>
  </si>
  <si>
    <t>KY COMM ON PROPRIETARY ED</t>
  </si>
  <si>
    <t>EDUC DEPT OF EDUCATION</t>
  </si>
  <si>
    <t>KY EDUCATIONAL TV AUTHOR</t>
  </si>
  <si>
    <t>KY DEPT LIBRARY &amp; ARCHIVE</t>
  </si>
  <si>
    <t>OFFICE OF THE KY HEALTH BENEFIT EXCHANGE</t>
  </si>
  <si>
    <t>H&amp;FS OFF OF THE SECRETARY</t>
  </si>
  <si>
    <t>OFFICE INSPECTOR GENERAL</t>
  </si>
  <si>
    <t>OFFICE OF HEALTH POLICY</t>
  </si>
  <si>
    <t>DEPT OF AGING/INDEP LIVIN</t>
  </si>
  <si>
    <t>DEPT FOR INCOME SUPPORT</t>
  </si>
  <si>
    <t>DEPT FOR PUBLIC HEALTH</t>
  </si>
  <si>
    <t>SERVE KY</t>
  </si>
  <si>
    <t>H&amp;FS DEPT FOR COMM BASE S</t>
  </si>
  <si>
    <t>DEPT FOR MEDICAID SERVICE</t>
  </si>
  <si>
    <t>OFFICE FOR CHILDREN WITH SPECIAL HEALTH CARE NEEDS</t>
  </si>
  <si>
    <t>J&amp;PS OFF OF SECRETARY</t>
  </si>
  <si>
    <t>DEPT OF PUBLIC ADVOCACY</t>
  </si>
  <si>
    <t>J&amp;PS OF JUVENILE JUSTICE</t>
  </si>
  <si>
    <t>DEPT OF CRIMINAL JUST TRN</t>
  </si>
  <si>
    <t>OFFICE OF THE SECRETARY</t>
  </si>
  <si>
    <t>DEPT PERSONNEL ADMIN</t>
  </si>
  <si>
    <t>DEPT FOR EMPLOYEE INS</t>
  </si>
  <si>
    <t>DEPT OF WRKPLACE STANDARD</t>
  </si>
  <si>
    <t>DEPT OF WORKERS CLAIMS</t>
  </si>
  <si>
    <t>KY OSH REVIEW COMMISSION</t>
  </si>
  <si>
    <t>WORKERS COMP FUNDING COMM</t>
  </si>
  <si>
    <t>GEN ADM PROG SUPP S SERVI</t>
  </si>
  <si>
    <t>OFF OF INSPCT GEN S SVCS</t>
  </si>
  <si>
    <t>KY PUBLIC SVC COMMISSION</t>
  </si>
  <si>
    <t>KY STATE NATURE PRES COMM</t>
  </si>
  <si>
    <t>DEPT FOR ENERGY DEV &amp; IND</t>
  </si>
  <si>
    <t>DEPT FOR NATURAL RESOURCE</t>
  </si>
  <si>
    <t>DEPT FOR ENVIRONM PROTECT</t>
  </si>
  <si>
    <t>OFFICE OF ADMINISTRATIVE SERVICES</t>
  </si>
  <si>
    <t>BRD OF CLMS &amp; CRIME VICTI</t>
  </si>
  <si>
    <t>KY BOARD OF TAX APPEALS</t>
  </si>
  <si>
    <t>KY HORSE RACING AUTHORITY</t>
  </si>
  <si>
    <t>KY CLAIMS COMMISSION</t>
  </si>
  <si>
    <t>OFF OF OCCUP &amp; PROFESSION</t>
  </si>
  <si>
    <t>KY BOXING &amp; WRESTLING AUT</t>
  </si>
  <si>
    <t>DEPT OF CHARITABLE GAMING</t>
  </si>
  <si>
    <t>DEPT OF FINANCIAL INSTITU</t>
  </si>
  <si>
    <t>DEPT OF HOUSING &amp; BUILD C</t>
  </si>
  <si>
    <t>MONROE CO ATTORNEY</t>
  </si>
  <si>
    <t>WAYNE COUNTY ATTORNEY</t>
  </si>
  <si>
    <t>ALLEN COUNTY ATTORNEY</t>
  </si>
  <si>
    <t>BARREN COUNTY ATTORNEY</t>
  </si>
  <si>
    <t>BELL COUNTY ATTORNEY</t>
  </si>
  <si>
    <t>BOONE COUNTY ATTORNEY</t>
  </si>
  <si>
    <t>CASEY COUNTY ATTORNEY</t>
  </si>
  <si>
    <t>CLARK COUNTY ATTORNEY</t>
  </si>
  <si>
    <t>DAVIESS COUNTY ATTORNEY</t>
  </si>
  <si>
    <t>FLOYD COUNTY ATTORNEY</t>
  </si>
  <si>
    <t>FRANKLIN COUNTY ATTORNEY</t>
  </si>
  <si>
    <t>GARRARD COUNTY ATTORNEY</t>
  </si>
  <si>
    <t>GRAVES COUNTY ATTORNEY</t>
  </si>
  <si>
    <t>HANCOCK COUNTY ATTORNEY</t>
  </si>
  <si>
    <t>HARRISON COUNTY ATTORNEY</t>
  </si>
  <si>
    <t>HICKMAN COUNTY ATTORNEY</t>
  </si>
  <si>
    <t>HOPKINS COUNTY ATTORNEY</t>
  </si>
  <si>
    <t>LARUE COUNTY ATTORNEY</t>
  </si>
  <si>
    <t>LEE COUNTY ATTORNEY</t>
  </si>
  <si>
    <t>MCCREARY COUNTY ATTORNEY</t>
  </si>
  <si>
    <t>MORGAN COUNTY ATTORNEY</t>
  </si>
  <si>
    <t>OLDHAM COUNTY ATTORNEY</t>
  </si>
  <si>
    <t>OWEN COUNTY ATTORNEY</t>
  </si>
  <si>
    <t>PULASKI COUNTY ATTORNEY</t>
  </si>
  <si>
    <t>ROCKCASTLE CO ATTORNEY</t>
  </si>
  <si>
    <t>SPENCER COUNTY ATTORNEY</t>
  </si>
  <si>
    <t>TRIGG COUNTY ATTORNEY</t>
  </si>
  <si>
    <t>TRIMBLE COUNTY ATTORNEY</t>
  </si>
  <si>
    <t>WEBSTER COUNTY ATTORNEY</t>
  </si>
  <si>
    <t>Future Measurement Period Ending June 30,</t>
  </si>
  <si>
    <t>Salary</t>
  </si>
  <si>
    <t>HEALTH DATA AND ANALYTICS</t>
  </si>
  <si>
    <t>KY NATURE PRESERVES</t>
  </si>
  <si>
    <t>OFFICE OF ENERGY POLICY</t>
  </si>
  <si>
    <t>HENRY/ TRIMBLE MASTER COM</t>
  </si>
  <si>
    <t>LOTUS</t>
  </si>
  <si>
    <t>NEW VISTA OF THE BLUEGRASS, INC.</t>
  </si>
  <si>
    <t>MASTER COMMISSIONER BULLITT COUNTY</t>
  </si>
  <si>
    <t>LITTLE SANDY DIST HEALTH</t>
  </si>
  <si>
    <t>COMMONWEALTH CREDIT UNION</t>
  </si>
  <si>
    <t>MASTER COMM BOURBON CO</t>
  </si>
  <si>
    <t>KY RIVER COMM CARE INC</t>
  </si>
  <si>
    <t>KY EMPLOYERS MUTUAL INS</t>
  </si>
  <si>
    <t>OFF OF MINORITY EMPOWMENT</t>
  </si>
  <si>
    <t>FAITH BASED/NONPROFIT SOC</t>
  </si>
  <si>
    <t>ENVIRONMENTAL QUAL COMM</t>
  </si>
  <si>
    <t>MINE SAFETY REV COMM</t>
  </si>
  <si>
    <t>W006</t>
  </si>
  <si>
    <t>BATH COUNTY ATTORNEY</t>
  </si>
  <si>
    <t>OFFICE OF UNEMPLOYMENT INSURANCE</t>
  </si>
  <si>
    <t>OFFICE OF CLAIMS AND APPEALS</t>
  </si>
  <si>
    <t>SEVEN CO SERVICES INC</t>
  </si>
  <si>
    <t>JOHNSON COUNTY ATTORNEY</t>
  </si>
  <si>
    <t>Allocation</t>
  </si>
  <si>
    <t>of Amortization</t>
  </si>
  <si>
    <t>Cost Portion</t>
  </si>
  <si>
    <t>of Required</t>
  </si>
  <si>
    <t>Contribution</t>
  </si>
  <si>
    <t>of Normal</t>
  </si>
  <si>
    <t>SUBTOTAL</t>
  </si>
  <si>
    <t>EXECUTIVE BRANCH AGENCIES</t>
  </si>
  <si>
    <t>LEGISLATIVE BRANCH AGENCIES</t>
  </si>
  <si>
    <t>JUDICIAL BRANCH AGENCIES</t>
  </si>
  <si>
    <t>ALL OTHER AGENCIES</t>
  </si>
  <si>
    <t>Notes:</t>
  </si>
  <si>
    <t>Column 6 - The final proportionate share calculation, which represents an employer's share of the long-term contribution effort, assumes the amortization</t>
  </si>
  <si>
    <t>Proportion &amp;</t>
  </si>
  <si>
    <t xml:space="preserve">Column 4 - For employers within the Executive Branch, who are treated as one employer for the purposes of allocating the amortization cost under current </t>
  </si>
  <si>
    <t>Appendix A: Collective Pension Amounts - KERS Non-Hazardous Pension Plan</t>
  </si>
  <si>
    <t>Appendix B: Collective Pension Amounts - KERS Hazardous Pension Plan</t>
  </si>
  <si>
    <t>Appendix C: Proportionate Share Calculation - KERS Non-Hazardous Pension Plan</t>
  </si>
  <si>
    <t>Appendix D: Employer Contribution Amounts - KERS Non-Hazardous Pension Plan</t>
  </si>
  <si>
    <t>(Pension + Insurance)</t>
  </si>
  <si>
    <t>Payroll Based</t>
  </si>
  <si>
    <t>(Pension Only)</t>
  </si>
  <si>
    <t>Column 4 - See Appendix C, Column 4</t>
  </si>
  <si>
    <t>Column 7 = Column 5 + Column 6</t>
  </si>
  <si>
    <t>Column 3 - Amortization Cost contributions for the Legislative Branch, Judicial Branch, and Executive Branch were available in aggregate from KPPA.</t>
  </si>
  <si>
    <t>Column 5 - Payroll-based contributions for each agency provided by KPPA.</t>
  </si>
  <si>
    <t xml:space="preserve">                     Within each Branch, the amortization cost contribution was allocated based on the proportionate share calculation determined in Appendix C.</t>
  </si>
  <si>
    <t>Amortization Cost</t>
  </si>
  <si>
    <t>DEPT OF WORKPLACE STANDARDS</t>
  </si>
  <si>
    <t>DEPARTMENT OF WORKERS' CLAIMS</t>
  </si>
  <si>
    <t>WORKERS' COMP FUNDING COMMISSION</t>
  </si>
  <si>
    <t>KY UNEMPLOYMENT INSURANCE COMMISSION</t>
  </si>
  <si>
    <t>OFFICE OR EDUCATIONAL PROGRAMS</t>
  </si>
  <si>
    <t>Column 6 = Column 3 x 91.11%</t>
  </si>
  <si>
    <t>KY WORKFORCE INNOVATION BOARD</t>
  </si>
  <si>
    <t xml:space="preserve">                     as determined in the June 30, 2021 Actuarial Valuation.</t>
  </si>
  <si>
    <t>Actual FYE 2024</t>
  </si>
  <si>
    <t>Net Pension Liability as of June 30, 2024</t>
  </si>
  <si>
    <t>FYE 2024</t>
  </si>
  <si>
    <t>AMPERSAND SEXUAL VIOLENCE RESOURCE CENTER</t>
  </si>
  <si>
    <t>ZEROV</t>
  </si>
  <si>
    <t>FOUR RIVERS BEHAVIORAL HEALTH</t>
  </si>
  <si>
    <t>OFF OF THE KY BRD OF EMERGENCY MED SRVS</t>
  </si>
  <si>
    <t>Column 6 = 87.00% x Column 4 + 13.00% x Column 5</t>
  </si>
  <si>
    <t xml:space="preserve">                     cost is approximately 87% of the aggregate required contribution for the plan.  </t>
  </si>
  <si>
    <t xml:space="preserve">                     statutes, the amortization cost has been allocated by actual salary for fiscal year ending June 30, 2024, within the Executive Branch.</t>
  </si>
  <si>
    <t>Column 5 - Normal cost portion of the required contribution allocated based on actual payroll for fiscal year ending 2024 for the entire plan.</t>
  </si>
  <si>
    <t xml:space="preserve">                     The amortization cost contribution attributable to the pension fund is 91.11% of the total amortization contribution for FY2024,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</si>
</sst>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0_);\(0\)"/>
    <numFmt numFmtId="167" formatCode="0.000000%"/>
    <numFmt numFmtId="168" formatCode="General_)"/>
    <numFmt numFmtId="169" formatCode="_(* #,##0_);_(* \(#,##0\);_(* &quot;—&quot;_);_(@_)"/>
    <numFmt numFmtId="170" formatCode="_(* #,##0.00_);_(* \(#,##0.00\);_(* \-??_);_(@_)"/>
    <numFmt numFmtId="171" formatCode="_(* #,##0_);_(* \(#,##0\);_(* &quot;0&quot;_);_(@_)"/>
    <numFmt numFmtId="172" formatCode="#,##0;\-#,##0"/>
    <numFmt numFmtId="173" formatCode="#,##0.0000000000;\-#,##0.0000000000"/>
    <numFmt numFmtId="174" formatCode="#,##0.0;\-#,##0.0"/>
    <numFmt numFmtId="175" formatCode="#,##0.00;\-#,##0.00"/>
    <numFmt numFmtId="176" formatCode="#,##0.000;\-#,##0.000"/>
    <numFmt numFmtId="177" formatCode="#,##0.0000;\-#,##0.0000"/>
    <numFmt numFmtId="178" formatCode="#,##0.00000;\-#,##0.00000"/>
    <numFmt numFmtId="179" formatCode="#,##0.000000;\-#,##0.000000"/>
    <numFmt numFmtId="180" formatCode="#,##0.0000000;\-#,##0.0000000"/>
    <numFmt numFmtId="181" formatCode="#,##0.00000000;\-#,##0.00000000"/>
    <numFmt numFmtId="182" formatCode="#,##0.000000000;\-#,##0.000000000"/>
    <numFmt numFmtId="183" formatCode="#,##0.00;\(#,##0.00\)"/>
    <numFmt numFmtId="184" formatCode="&quot;$&quot;#,##0.00;\(&quot;$&quot;#,##0.00\)"/>
    <numFmt numFmtId="185" formatCode="_(* #,##0.00_);_(* \(\ #,##0.00\ \);_(* &quot;-&quot;??_);_(\ @_ \)"/>
  </numFmts>
  <fonts count="6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sz val="1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rgb="FF006100"/>
      <name val="Arial"/>
      <family val="2"/>
    </font>
    <font>
      <sz val="11"/>
      <color theme="1"/>
      <name val="Calibri"/>
      <family val="2"/>
    </font>
    <font>
      <sz val="10"/>
      <name val="NewCenturySchlbk"/>
      <family val="1"/>
    </font>
    <font>
      <sz val="10"/>
      <name val="Arial"/>
      <family val="2"/>
    </font>
    <font>
      <sz val="12"/>
      <name val="Arial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1"/>
      <name val="Calibri"/>
      <family val="2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u/>
      <sz val="11"/>
      <color theme="10"/>
      <name val="Calibri"/>
      <family val="2"/>
    </font>
    <font>
      <sz val="7"/>
      <name val="Small Fonts"/>
      <family val="2"/>
    </font>
    <font>
      <sz val="10"/>
      <name val="Helv"/>
    </font>
    <font>
      <sz val="12"/>
      <name val="Times New Roman"/>
      <family val="1"/>
    </font>
    <font>
      <sz val="11"/>
      <name val="NewCenturySchlbk"/>
      <family val="1"/>
    </font>
    <font>
      <sz val="11"/>
      <name val="Times New Roman"/>
      <family val="1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indexed="9"/>
      <name val="Calibri"/>
      <family val="2"/>
    </font>
    <font>
      <b/>
      <sz val="11"/>
      <color theme="0"/>
      <name val="Calibri"/>
      <family val="2"/>
    </font>
    <font>
      <b/>
      <sz val="11"/>
      <color indexed="8"/>
      <name val="Calibri"/>
      <family val="2"/>
    </font>
    <font>
      <sz val="10"/>
      <color indexed="0"/>
      <name val="Arial"/>
      <family val="2"/>
    </font>
    <font>
      <sz val="12"/>
      <color indexed="0"/>
      <name val="Arial"/>
      <family val="2"/>
    </font>
    <font>
      <sz val="8.85"/>
      <color rgb="FF000000"/>
      <name val="Arial"/>
      <family val="2"/>
    </font>
    <font>
      <sz val="11"/>
      <color theme="0"/>
      <name val="Times New Roman"/>
      <family val="1"/>
    </font>
    <font>
      <b/>
      <sz val="18"/>
      <color indexed="62"/>
      <name val="Cambria"/>
      <family val="2"/>
    </font>
    <font>
      <sz val="12"/>
      <color indexed="8"/>
      <name val="Times New Roman"/>
      <family val="1"/>
    </font>
    <font>
      <sz val="10"/>
      <name val="Tahoma"/>
      <family val="2"/>
    </font>
    <font>
      <u/>
      <sz val="10"/>
      <color theme="10"/>
      <name val="Arial"/>
      <family val="2"/>
    </font>
    <font>
      <sz val="12"/>
      <color theme="1"/>
      <name val="Times New Roman"/>
      <family val="2"/>
    </font>
    <font>
      <b/>
      <sz val="18"/>
      <color theme="0" tint="-0.49998474074526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1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/>
    <xf numFmtId="164" fontId="3" fillId="0" borderId="0"/>
    <xf numFmtId="0" fontId="12" fillId="0" borderId="0" applyNumberFormat="0" applyFill="0" applyBorder="0" applyAlignment="0" applyProtection="0"/>
    <xf numFmtId="164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15" fillId="0" borderId="0"/>
    <xf numFmtId="164" fontId="17" fillId="0" borderId="0"/>
    <xf numFmtId="164" fontId="16" fillId="0" borderId="0"/>
    <xf numFmtId="43" fontId="16" fillId="0" borderId="0" applyFont="0" applyFill="0" applyBorder="0" applyAlignment="0" applyProtection="0"/>
    <xf numFmtId="164" fontId="18" fillId="3" borderId="0" applyNumberFormat="0" applyBorder="0" applyAlignment="0" applyProtection="0"/>
    <xf numFmtId="164" fontId="19" fillId="6" borderId="15" applyNumberFormat="0" applyAlignment="0" applyProtection="0"/>
    <xf numFmtId="37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8" fontId="2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3" fillId="2" borderId="0" applyNumberFormat="0" applyBorder="0" applyAlignment="0" applyProtection="0"/>
    <xf numFmtId="164" fontId="25" fillId="0" borderId="0" applyNumberFormat="0" applyFill="0" applyBorder="0" applyAlignment="0" applyProtection="0">
      <alignment vertical="top"/>
      <protection locked="0"/>
    </xf>
    <xf numFmtId="37" fontId="26" fillId="0" borderId="0"/>
    <xf numFmtId="164" fontId="14" fillId="0" borderId="0"/>
    <xf numFmtId="164" fontId="2" fillId="0" borderId="0"/>
    <xf numFmtId="164" fontId="2" fillId="0" borderId="0"/>
    <xf numFmtId="164" fontId="2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16" fillId="0" borderId="0"/>
    <xf numFmtId="164" fontId="4" fillId="0" borderId="0"/>
    <xf numFmtId="37" fontId="22" fillId="0" borderId="0"/>
    <xf numFmtId="39" fontId="27" fillId="0" borderId="0"/>
    <xf numFmtId="164" fontId="24" fillId="0" borderId="0"/>
    <xf numFmtId="164" fontId="16" fillId="0" borderId="0"/>
    <xf numFmtId="164" fontId="2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28" fillId="0" borderId="0"/>
    <xf numFmtId="164" fontId="28" fillId="0" borderId="0"/>
    <xf numFmtId="164" fontId="16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9" fillId="0" borderId="0" applyProtection="0">
      <protection locked="0"/>
    </xf>
    <xf numFmtId="164" fontId="29" fillId="0" borderId="0" applyProtection="0">
      <protection locked="0"/>
    </xf>
    <xf numFmtId="164" fontId="29" fillId="0" borderId="0" applyProtection="0">
      <protection locked="0"/>
    </xf>
    <xf numFmtId="164" fontId="29" fillId="0" borderId="0" applyProtection="0">
      <protection locked="0"/>
    </xf>
    <xf numFmtId="164" fontId="14" fillId="0" borderId="0"/>
    <xf numFmtId="164" fontId="14" fillId="0" borderId="0"/>
    <xf numFmtId="164" fontId="14" fillId="0" borderId="0"/>
    <xf numFmtId="164" fontId="14" fillId="0" borderId="0"/>
    <xf numFmtId="164" fontId="16" fillId="0" borderId="0"/>
    <xf numFmtId="164" fontId="16" fillId="0" borderId="0"/>
    <xf numFmtId="164" fontId="16" fillId="0" borderId="0"/>
    <xf numFmtId="164" fontId="14" fillId="8" borderId="19" applyNumberFormat="0" applyFont="0" applyAlignment="0" applyProtection="0"/>
    <xf numFmtId="169" fontId="30" fillId="0" borderId="0" applyBorder="0">
      <alignment horizontal="right"/>
    </xf>
    <xf numFmtId="9" fontId="1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164" fontId="20" fillId="0" borderId="20" applyNumberFormat="0" applyFill="0" applyAlignment="0" applyProtection="0"/>
    <xf numFmtId="164" fontId="14" fillId="0" borderId="0"/>
    <xf numFmtId="43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31" fillId="2" borderId="0" applyNumberFormat="0" applyBorder="0" applyAlignment="0" applyProtection="0"/>
    <xf numFmtId="164" fontId="28" fillId="0" borderId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/>
    <xf numFmtId="164" fontId="18" fillId="3" borderId="0" applyNumberFormat="0" applyBorder="0" applyAlignment="0" applyProtection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9" fillId="0" borderId="0" applyProtection="0">
      <protection locked="0"/>
    </xf>
    <xf numFmtId="164" fontId="14" fillId="0" borderId="0"/>
    <xf numFmtId="164" fontId="14" fillId="0" borderId="0"/>
    <xf numFmtId="44" fontId="24" fillId="0" borderId="0" applyFont="0" applyFill="0" applyBorder="0" applyAlignment="0" applyProtection="0"/>
    <xf numFmtId="164" fontId="24" fillId="0" borderId="0"/>
    <xf numFmtId="164" fontId="4" fillId="0" borderId="0"/>
    <xf numFmtId="164" fontId="28" fillId="0" borderId="0"/>
    <xf numFmtId="43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29" fillId="0" borderId="0" applyProtection="0">
      <protection locked="0"/>
    </xf>
    <xf numFmtId="164" fontId="19" fillId="6" borderId="15" applyNumberFormat="0" applyAlignment="0" applyProtection="0"/>
    <xf numFmtId="164" fontId="20" fillId="0" borderId="20" applyNumberFormat="0" applyFill="0" applyAlignment="0" applyProtection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5" fillId="0" borderId="12" applyNumberFormat="0" applyFill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8" fillId="3" borderId="0" applyNumberFormat="0" applyBorder="0" applyAlignment="0" applyProtection="0"/>
    <xf numFmtId="0" fontId="39" fillId="4" borderId="0" applyNumberFormat="0" applyBorder="0" applyAlignment="0" applyProtection="0"/>
    <xf numFmtId="0" fontId="40" fillId="5" borderId="15" applyNumberFormat="0" applyAlignment="0" applyProtection="0"/>
    <xf numFmtId="0" fontId="41" fillId="6" borderId="16" applyNumberFormat="0" applyAlignment="0" applyProtection="0"/>
    <xf numFmtId="0" fontId="42" fillId="6" borderId="15" applyNumberFormat="0" applyAlignment="0" applyProtection="0"/>
    <xf numFmtId="0" fontId="43" fillId="0" borderId="17" applyNumberFormat="0" applyFill="0" applyAlignment="0" applyProtection="0"/>
    <xf numFmtId="0" fontId="32" fillId="7" borderId="18" applyNumberFormat="0" applyAlignment="0" applyProtection="0"/>
    <xf numFmtId="0" fontId="3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3" fillId="0" borderId="20" applyNumberFormat="0" applyFill="0" applyAlignment="0" applyProtection="0"/>
    <xf numFmtId="0" fontId="45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5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24" fillId="0" borderId="0"/>
    <xf numFmtId="43" fontId="16" fillId="0" borderId="0" applyFont="0" applyFill="0" applyBorder="0" applyAlignment="0" applyProtection="0"/>
    <xf numFmtId="0" fontId="24" fillId="0" borderId="0"/>
    <xf numFmtId="0" fontId="16" fillId="0" borderId="0"/>
    <xf numFmtId="168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16" fillId="0" borderId="0"/>
    <xf numFmtId="0" fontId="4" fillId="0" borderId="0"/>
    <xf numFmtId="9" fontId="16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/>
    <xf numFmtId="168" fontId="16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0" borderId="0"/>
    <xf numFmtId="43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2" fontId="16" fillId="0" borderId="0"/>
    <xf numFmtId="173" fontId="16" fillId="0" borderId="0"/>
    <xf numFmtId="174" fontId="16" fillId="0" borderId="0"/>
    <xf numFmtId="175" fontId="16" fillId="0" borderId="0"/>
    <xf numFmtId="176" fontId="16" fillId="0" borderId="0"/>
    <xf numFmtId="177" fontId="16" fillId="0" borderId="0"/>
    <xf numFmtId="178" fontId="16" fillId="0" borderId="0"/>
    <xf numFmtId="179" fontId="16" fillId="0" borderId="0"/>
    <xf numFmtId="180" fontId="16" fillId="0" borderId="0"/>
    <xf numFmtId="181" fontId="16" fillId="0" borderId="0"/>
    <xf numFmtId="182" fontId="16" fillId="0" borderId="0"/>
    <xf numFmtId="49" fontId="1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8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48" fillId="38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48" fillId="37" borderId="0" applyNumberFormat="0" applyBorder="0" applyAlignment="0" applyProtection="0"/>
    <xf numFmtId="0" fontId="23" fillId="34" borderId="0" applyNumberFormat="0" applyBorder="0" applyAlignment="0" applyProtection="0"/>
    <xf numFmtId="0" fontId="23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34" borderId="0" applyNumberFormat="0" applyBorder="0" applyAlignment="0" applyProtection="0"/>
    <xf numFmtId="0" fontId="48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48" fillId="41" borderId="0" applyNumberFormat="0" applyBorder="0" applyAlignment="0" applyProtection="0"/>
    <xf numFmtId="0" fontId="49" fillId="7" borderId="18" applyNumberFormat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183" fontId="51" fillId="0" borderId="0"/>
    <xf numFmtId="183" fontId="51" fillId="0" borderId="0"/>
    <xf numFmtId="184" fontId="52" fillId="0" borderId="0"/>
    <xf numFmtId="0" fontId="2" fillId="0" borderId="0"/>
    <xf numFmtId="0" fontId="2" fillId="0" borderId="0"/>
    <xf numFmtId="164" fontId="14" fillId="0" borderId="0"/>
    <xf numFmtId="0" fontId="2" fillId="0" borderId="0"/>
    <xf numFmtId="0" fontId="28" fillId="0" borderId="0"/>
    <xf numFmtId="0" fontId="2" fillId="0" borderId="0"/>
    <xf numFmtId="0" fontId="53" fillId="0" borderId="0" applyAlignment="0"/>
    <xf numFmtId="0" fontId="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164" fontId="1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54" fillId="33" borderId="0" applyNumberFormat="0">
      <alignment horizontal="right" vertical="top" wrapText="1" indent="1"/>
    </xf>
    <xf numFmtId="0" fontId="55" fillId="0" borderId="0" applyNumberFormat="0" applyFill="0" applyBorder="0" applyAlignment="0" applyProtection="0"/>
    <xf numFmtId="0" fontId="56" fillId="0" borderId="0" applyNumberFormat="0" applyBorder="0" applyAlignment="0"/>
    <xf numFmtId="0" fontId="16" fillId="0" borderId="0"/>
    <xf numFmtId="0" fontId="53" fillId="0" borderId="0" applyAlignment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1" fillId="0" borderId="0"/>
    <xf numFmtId="0" fontId="16" fillId="0" borderId="0"/>
    <xf numFmtId="185" fontId="57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7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4" fillId="0" borderId="0"/>
    <xf numFmtId="44" fontId="23" fillId="0" borderId="0" applyFont="0" applyFill="0" applyBorder="0" applyAlignment="0" applyProtection="0"/>
    <xf numFmtId="37" fontId="22" fillId="0" borderId="0"/>
    <xf numFmtId="164" fontId="2" fillId="0" borderId="0"/>
    <xf numFmtId="0" fontId="16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2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16" fillId="0" borderId="0"/>
    <xf numFmtId="0" fontId="14" fillId="8" borderId="19" applyNumberFormat="0" applyFont="0" applyAlignment="0" applyProtection="0"/>
    <xf numFmtId="0" fontId="16" fillId="0" borderId="0"/>
    <xf numFmtId="0" fontId="14" fillId="0" borderId="0"/>
    <xf numFmtId="44" fontId="14" fillId="0" borderId="0" applyFont="0" applyFill="0" applyBorder="0" applyAlignment="0" applyProtection="0"/>
    <xf numFmtId="0" fontId="16" fillId="0" borderId="0"/>
    <xf numFmtId="0" fontId="14" fillId="0" borderId="0"/>
    <xf numFmtId="44" fontId="14" fillId="0" borderId="0" applyFont="0" applyFill="0" applyBorder="0" applyAlignment="0" applyProtection="0"/>
    <xf numFmtId="164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3" fillId="0" borderId="0" applyAlignment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6" fillId="0" borderId="0"/>
    <xf numFmtId="43" fontId="53" fillId="0" borderId="0" applyFont="0" applyFill="0" applyBorder="0" applyAlignment="0" applyProtection="0"/>
    <xf numFmtId="0" fontId="53" fillId="0" borderId="0" applyAlignment="0"/>
    <xf numFmtId="0" fontId="2" fillId="0" borderId="0"/>
    <xf numFmtId="43" fontId="2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" fillId="0" borderId="0"/>
    <xf numFmtId="0" fontId="14" fillId="0" borderId="0"/>
    <xf numFmtId="0" fontId="14" fillId="0" borderId="0"/>
    <xf numFmtId="0" fontId="1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9" fillId="0" borderId="0"/>
    <xf numFmtId="0" fontId="4" fillId="0" borderId="0"/>
    <xf numFmtId="0" fontId="16" fillId="36" borderId="21" applyNumberFormat="0" applyFont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6" borderId="15" applyNumberFormat="0" applyAlignment="0" applyProtection="0"/>
    <xf numFmtId="43" fontId="2" fillId="0" borderId="0" applyFont="0" applyFill="0" applyBorder="0" applyAlignment="0" applyProtection="0"/>
    <xf numFmtId="0" fontId="31" fillId="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4" fillId="0" borderId="0"/>
    <xf numFmtId="164" fontId="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0" fontId="14" fillId="8" borderId="19" applyNumberFormat="0" applyFont="0" applyAlignment="0" applyProtection="0"/>
    <xf numFmtId="0" fontId="20" fillId="0" borderId="20" applyNumberFormat="0" applyFill="0" applyAlignment="0" applyProtection="0"/>
    <xf numFmtId="43" fontId="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8" fillId="3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" fillId="0" borderId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164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14" fillId="0" borderId="0"/>
    <xf numFmtId="164" fontId="14" fillId="0" borderId="0"/>
    <xf numFmtId="0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164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3" fillId="0" borderId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0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0" fontId="4" fillId="0" borderId="0"/>
    <xf numFmtId="44" fontId="5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51" fillId="0" borderId="0"/>
    <xf numFmtId="184" fontId="51" fillId="0" borderId="0"/>
    <xf numFmtId="184" fontId="51" fillId="0" borderId="0"/>
    <xf numFmtId="164" fontId="17" fillId="0" borderId="0"/>
    <xf numFmtId="0" fontId="2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17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25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21" borderId="0" applyNumberFormat="0" applyBorder="0" applyAlignment="0" applyProtection="0"/>
    <xf numFmtId="0" fontId="45" fillId="17" borderId="0" applyNumberFormat="0" applyBorder="0" applyAlignment="0" applyProtection="0"/>
    <xf numFmtId="0" fontId="45" fillId="29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13" borderId="0" applyNumberFormat="0" applyBorder="0" applyAlignment="0" applyProtection="0"/>
    <xf numFmtId="43" fontId="2" fillId="0" borderId="0" applyFont="0" applyFill="0" applyBorder="0" applyAlignment="0" applyProtection="0"/>
    <xf numFmtId="0" fontId="45" fillId="9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13" borderId="0" applyNumberFormat="0" applyBorder="0" applyAlignment="0" applyProtection="0"/>
    <xf numFmtId="0" fontId="45" fillId="9" borderId="0" applyNumberFormat="0" applyBorder="0" applyAlignment="0" applyProtection="0"/>
    <xf numFmtId="43" fontId="2" fillId="0" borderId="0" applyFont="0" applyFill="0" applyBorder="0" applyAlignment="0" applyProtection="0"/>
    <xf numFmtId="0" fontId="45" fillId="21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1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/>
    <xf numFmtId="164" fontId="5" fillId="0" borderId="1" xfId="0" applyNumberFormat="1" applyFont="1" applyFill="1" applyBorder="1"/>
    <xf numFmtId="165" fontId="7" fillId="0" borderId="0" xfId="0" applyNumberFormat="1" applyFont="1" applyFill="1" applyBorder="1"/>
    <xf numFmtId="165" fontId="5" fillId="0" borderId="0" xfId="1" applyNumberFormat="1" applyFont="1" applyFill="1" applyBorder="1"/>
    <xf numFmtId="164" fontId="7" fillId="0" borderId="0" xfId="0" applyNumberFormat="1" applyFont="1" applyFill="1" applyBorder="1"/>
    <xf numFmtId="164" fontId="7" fillId="0" borderId="5" xfId="0" applyNumberFormat="1" applyFont="1" applyFill="1" applyBorder="1" applyAlignment="1"/>
    <xf numFmtId="164" fontId="7" fillId="0" borderId="6" xfId="0" applyNumberFormat="1" applyFont="1" applyFill="1" applyBorder="1" applyAlignment="1"/>
    <xf numFmtId="164" fontId="7" fillId="0" borderId="1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164" fontId="5" fillId="0" borderId="5" xfId="0" applyNumberFormat="1" applyFont="1" applyFill="1" applyBorder="1"/>
    <xf numFmtId="164" fontId="7" fillId="0" borderId="1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7" fillId="0" borderId="1" xfId="3" applyFont="1" applyFill="1" applyBorder="1" applyAlignment="1">
      <alignment horizontal="center"/>
    </xf>
    <xf numFmtId="164" fontId="9" fillId="0" borderId="0" xfId="3" applyFont="1" applyFill="1" applyBorder="1" applyAlignment="1"/>
    <xf numFmtId="166" fontId="5" fillId="0" borderId="0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164" fontId="10" fillId="0" borderId="0" xfId="3" quotePrefix="1" applyFont="1" applyFill="1" applyBorder="1" applyAlignment="1">
      <alignment horizontal="right"/>
    </xf>
    <xf numFmtId="165" fontId="7" fillId="0" borderId="0" xfId="1" applyNumberFormat="1" applyFont="1" applyFill="1" applyBorder="1"/>
    <xf numFmtId="167" fontId="5" fillId="0" borderId="0" xfId="2" applyNumberFormat="1" applyFont="1" applyFill="1" applyBorder="1"/>
    <xf numFmtId="164" fontId="7" fillId="0" borderId="8" xfId="0" applyNumberFormat="1" applyFont="1" applyFill="1" applyBorder="1" applyAlignment="1"/>
    <xf numFmtId="164" fontId="7" fillId="0" borderId="7" xfId="0" applyNumberFormat="1" applyFont="1" applyFill="1" applyBorder="1" applyAlignment="1"/>
    <xf numFmtId="164" fontId="5" fillId="0" borderId="7" xfId="0" applyNumberFormat="1" applyFont="1" applyFill="1" applyBorder="1"/>
    <xf numFmtId="164" fontId="5" fillId="0" borderId="6" xfId="0" applyNumberFormat="1" applyFont="1" applyFill="1" applyBorder="1"/>
    <xf numFmtId="164" fontId="5" fillId="0" borderId="8" xfId="0" applyNumberFormat="1" applyFont="1" applyFill="1" applyBorder="1"/>
    <xf numFmtId="165" fontId="47" fillId="0" borderId="0" xfId="7" applyNumberFormat="1" applyFont="1" applyBorder="1"/>
    <xf numFmtId="167" fontId="47" fillId="0" borderId="0" xfId="493" applyNumberFormat="1" applyFont="1" applyBorder="1"/>
    <xf numFmtId="165" fontId="5" fillId="0" borderId="7" xfId="1" applyNumberFormat="1" applyFont="1" applyFill="1" applyBorder="1"/>
    <xf numFmtId="165" fontId="47" fillId="0" borderId="7" xfId="180" applyNumberFormat="1" applyFont="1" applyBorder="1"/>
    <xf numFmtId="165" fontId="47" fillId="0" borderId="0" xfId="60" applyNumberFormat="1" applyFont="1" applyFill="1" applyBorder="1"/>
    <xf numFmtId="165" fontId="47" fillId="0" borderId="1" xfId="60" applyNumberFormat="1" applyFont="1" applyFill="1" applyBorder="1"/>
    <xf numFmtId="165" fontId="47" fillId="0" borderId="7" xfId="60" applyNumberFormat="1" applyFont="1" applyFill="1" applyBorder="1"/>
    <xf numFmtId="165" fontId="47" fillId="0" borderId="0" xfId="1" applyNumberFormat="1" applyFont="1" applyFill="1" applyBorder="1"/>
    <xf numFmtId="164" fontId="47" fillId="0" borderId="0" xfId="0" applyNumberFormat="1" applyFont="1" applyFill="1" applyBorder="1"/>
    <xf numFmtId="0" fontId="47" fillId="0" borderId="0" xfId="0" applyNumberFormat="1" applyFont="1" applyFill="1" applyBorder="1" applyAlignment="1">
      <alignment horizontal="center" vertical="center" wrapText="1" readingOrder="1"/>
    </xf>
    <xf numFmtId="0" fontId="47" fillId="0" borderId="0" xfId="0" applyNumberFormat="1" applyFont="1" applyFill="1" applyBorder="1" applyAlignment="1">
      <alignment horizontal="left" vertical="center" readingOrder="1"/>
    </xf>
    <xf numFmtId="164" fontId="60" fillId="0" borderId="0" xfId="0" applyNumberFormat="1" applyFont="1" applyFill="1" applyBorder="1" applyAlignment="1"/>
    <xf numFmtId="166" fontId="5" fillId="0" borderId="7" xfId="0" applyNumberFormat="1" applyFont="1" applyFill="1" applyBorder="1" applyAlignment="1">
      <alignment horizontal="center"/>
    </xf>
    <xf numFmtId="164" fontId="7" fillId="0" borderId="23" xfId="3" applyFont="1" applyFill="1" applyBorder="1" applyAlignment="1">
      <alignment horizontal="center"/>
    </xf>
    <xf numFmtId="164" fontId="7" fillId="0" borderId="23" xfId="0" applyNumberFormat="1" applyFont="1" applyFill="1" applyBorder="1" applyAlignment="1">
      <alignment horizontal="center"/>
    </xf>
    <xf numFmtId="164" fontId="7" fillId="0" borderId="24" xfId="0" applyNumberFormat="1" applyFont="1" applyFill="1" applyBorder="1" applyAlignment="1">
      <alignment horizontal="center"/>
    </xf>
    <xf numFmtId="164" fontId="7" fillId="0" borderId="22" xfId="0" applyNumberFormat="1" applyFont="1" applyFill="1" applyBorder="1" applyAlignment="1">
      <alignment horizontal="center"/>
    </xf>
    <xf numFmtId="10" fontId="7" fillId="0" borderId="24" xfId="0" applyNumberFormat="1" applyFont="1" applyFill="1" applyBorder="1" applyAlignment="1">
      <alignment horizontal="center"/>
    </xf>
    <xf numFmtId="10" fontId="7" fillId="0" borderId="23" xfId="0" quotePrefix="1" applyNumberFormat="1" applyFont="1" applyFill="1" applyBorder="1" applyAlignment="1">
      <alignment horizontal="center"/>
    </xf>
    <xf numFmtId="10" fontId="7" fillId="0" borderId="22" xfId="0" quotePrefix="1" applyNumberFormat="1" applyFont="1" applyFill="1" applyBorder="1" applyAlignment="1">
      <alignment horizontal="center"/>
    </xf>
    <xf numFmtId="1" fontId="7" fillId="0" borderId="23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165" fontId="7" fillId="0" borderId="23" xfId="1" applyNumberFormat="1" applyFont="1" applyFill="1" applyBorder="1"/>
    <xf numFmtId="167" fontId="7" fillId="0" borderId="23" xfId="2" applyNumberFormat="1" applyFont="1" applyFill="1" applyBorder="1"/>
    <xf numFmtId="165" fontId="7" fillId="0" borderId="24" xfId="1" applyNumberFormat="1" applyFont="1" applyFill="1" applyBorder="1"/>
    <xf numFmtId="165" fontId="7" fillId="0" borderId="22" xfId="1" applyNumberFormat="1" applyFont="1" applyFill="1" applyBorder="1"/>
    <xf numFmtId="164" fontId="5" fillId="0" borderId="23" xfId="0" applyNumberFormat="1" applyFont="1" applyFill="1" applyBorder="1"/>
    <xf numFmtId="165" fontId="5" fillId="0" borderId="23" xfId="1" applyNumberFormat="1" applyFont="1" applyFill="1" applyBorder="1"/>
    <xf numFmtId="164" fontId="5" fillId="0" borderId="24" xfId="0" applyNumberFormat="1" applyFont="1" applyFill="1" applyBorder="1"/>
    <xf numFmtId="164" fontId="5" fillId="0" borderId="22" xfId="0" applyNumberFormat="1" applyFont="1" applyFill="1" applyBorder="1"/>
    <xf numFmtId="164" fontId="7" fillId="0" borderId="23" xfId="0" applyNumberFormat="1" applyFont="1" applyFill="1" applyBorder="1"/>
    <xf numFmtId="164" fontId="7" fillId="0" borderId="23" xfId="0" applyNumberFormat="1" applyFont="1" applyFill="1" applyBorder="1" applyAlignment="1">
      <alignment horizontal="left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43" fontId="5" fillId="0" borderId="0" xfId="1" applyFont="1" applyFill="1" applyBorder="1"/>
    <xf numFmtId="165" fontId="47" fillId="0" borderId="0" xfId="1" applyNumberFormat="1" applyFont="1" applyBorder="1"/>
    <xf numFmtId="165" fontId="11" fillId="0" borderId="0" xfId="1" applyNumberFormat="1" applyFont="1" applyBorder="1"/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5" fontId="47" fillId="0" borderId="0" xfId="917" applyNumberFormat="1" applyFont="1" applyBorder="1"/>
    <xf numFmtId="167" fontId="47" fillId="0" borderId="0" xfId="918" applyNumberFormat="1" applyFont="1" applyBorder="1"/>
    <xf numFmtId="167" fontId="11" fillId="0" borderId="0" xfId="918" applyNumberFormat="1" applyFont="1" applyBorder="1"/>
    <xf numFmtId="1" fontId="7" fillId="0" borderId="24" xfId="0" applyNumberFormat="1" applyFont="1" applyFill="1" applyBorder="1" applyAlignment="1">
      <alignment horizontal="center"/>
    </xf>
    <xf numFmtId="164" fontId="11" fillId="0" borderId="2" xfId="4" applyFont="1" applyFill="1" applyBorder="1" applyAlignment="1">
      <alignment horizontal="center"/>
    </xf>
    <xf numFmtId="164" fontId="11" fillId="0" borderId="3" xfId="4" applyFont="1" applyFill="1" applyBorder="1" applyAlignment="1">
      <alignment horizontal="center"/>
    </xf>
    <xf numFmtId="164" fontId="11" fillId="0" borderId="4" xfId="4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164" fontId="7" fillId="0" borderId="10" xfId="0" applyNumberFormat="1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</cellXfs>
  <cellStyles count="919">
    <cellStyle name="20% - Accent1 2" xfId="327" xr:uid="{00000000-0005-0000-0000-000000000000}"/>
    <cellStyle name="20% - Accent1 2 2" xfId="422" xr:uid="{00000000-0005-0000-0000-000001000000}"/>
    <cellStyle name="20% - Accent1 2 3" xfId="501" xr:uid="{00000000-0005-0000-0000-000002000000}"/>
    <cellStyle name="20% - Accent1 3" xfId="856" xr:uid="{00000000-0005-0000-0000-000003000000}"/>
    <cellStyle name="20% - Accent1 4" xfId="857" xr:uid="{00000000-0005-0000-0000-000004000000}"/>
    <cellStyle name="20% - Accent1 5" xfId="201" xr:uid="{00000000-0005-0000-0000-000005000000}"/>
    <cellStyle name="20% - Accent2 2" xfId="329" xr:uid="{00000000-0005-0000-0000-000006000000}"/>
    <cellStyle name="20% - Accent2 2 2" xfId="423" xr:uid="{00000000-0005-0000-0000-000007000000}"/>
    <cellStyle name="20% - Accent2 2 3" xfId="502" xr:uid="{00000000-0005-0000-0000-000008000000}"/>
    <cellStyle name="20% - Accent2 3" xfId="858" xr:uid="{00000000-0005-0000-0000-000009000000}"/>
    <cellStyle name="20% - Accent2 4" xfId="859" xr:uid="{00000000-0005-0000-0000-00000A000000}"/>
    <cellStyle name="20% - Accent2 5" xfId="205" xr:uid="{00000000-0005-0000-0000-00000B000000}"/>
    <cellStyle name="20% - Accent3 2" xfId="331" xr:uid="{00000000-0005-0000-0000-00000C000000}"/>
    <cellStyle name="20% - Accent3 2 2" xfId="424" xr:uid="{00000000-0005-0000-0000-00000D000000}"/>
    <cellStyle name="20% - Accent3 2 3" xfId="503" xr:uid="{00000000-0005-0000-0000-00000E000000}"/>
    <cellStyle name="20% - Accent3 3" xfId="860" xr:uid="{00000000-0005-0000-0000-00000F000000}"/>
    <cellStyle name="20% - Accent3 4" xfId="861" xr:uid="{00000000-0005-0000-0000-000010000000}"/>
    <cellStyle name="20% - Accent3 5" xfId="209" xr:uid="{00000000-0005-0000-0000-000011000000}"/>
    <cellStyle name="20% - Accent4 2" xfId="333" xr:uid="{00000000-0005-0000-0000-000012000000}"/>
    <cellStyle name="20% - Accent4 2 2" xfId="425" xr:uid="{00000000-0005-0000-0000-000013000000}"/>
    <cellStyle name="20% - Accent4 2 3" xfId="504" xr:uid="{00000000-0005-0000-0000-000014000000}"/>
    <cellStyle name="20% - Accent4 3" xfId="862" xr:uid="{00000000-0005-0000-0000-000015000000}"/>
    <cellStyle name="20% - Accent4 4" xfId="863" xr:uid="{00000000-0005-0000-0000-000016000000}"/>
    <cellStyle name="20% - Accent4 5" xfId="213" xr:uid="{00000000-0005-0000-0000-000017000000}"/>
    <cellStyle name="20% - Accent5 2" xfId="335" xr:uid="{00000000-0005-0000-0000-000018000000}"/>
    <cellStyle name="20% - Accent5 2 2" xfId="426" xr:uid="{00000000-0005-0000-0000-000019000000}"/>
    <cellStyle name="20% - Accent5 2 3" xfId="505" xr:uid="{00000000-0005-0000-0000-00001A000000}"/>
    <cellStyle name="20% - Accent5 3" xfId="864" xr:uid="{00000000-0005-0000-0000-00001B000000}"/>
    <cellStyle name="20% - Accent5 4" xfId="865" xr:uid="{00000000-0005-0000-0000-00001C000000}"/>
    <cellStyle name="20% - Accent5 5" xfId="217" xr:uid="{00000000-0005-0000-0000-00001D000000}"/>
    <cellStyle name="20% - Accent6 2" xfId="337" xr:uid="{00000000-0005-0000-0000-00001E000000}"/>
    <cellStyle name="20% - Accent6 2 2" xfId="427" xr:uid="{00000000-0005-0000-0000-00001F000000}"/>
    <cellStyle name="20% - Accent6 2 3" xfId="506" xr:uid="{00000000-0005-0000-0000-000020000000}"/>
    <cellStyle name="20% - Accent6 3" xfId="866" xr:uid="{00000000-0005-0000-0000-000021000000}"/>
    <cellStyle name="20% - Accent6 4" xfId="867" xr:uid="{00000000-0005-0000-0000-000022000000}"/>
    <cellStyle name="20% - Accent6 5" xfId="221" xr:uid="{00000000-0005-0000-0000-000023000000}"/>
    <cellStyle name="40% - Accent1 2" xfId="328" xr:uid="{00000000-0005-0000-0000-000024000000}"/>
    <cellStyle name="40% - Accent1 2 2" xfId="428" xr:uid="{00000000-0005-0000-0000-000025000000}"/>
    <cellStyle name="40% - Accent1 2 3" xfId="507" xr:uid="{00000000-0005-0000-0000-000026000000}"/>
    <cellStyle name="40% - Accent1 3" xfId="868" xr:uid="{00000000-0005-0000-0000-000027000000}"/>
    <cellStyle name="40% - Accent1 4" xfId="869" xr:uid="{00000000-0005-0000-0000-000028000000}"/>
    <cellStyle name="40% - Accent1 5" xfId="202" xr:uid="{00000000-0005-0000-0000-000029000000}"/>
    <cellStyle name="40% - Accent2 2" xfId="330" xr:uid="{00000000-0005-0000-0000-00002A000000}"/>
    <cellStyle name="40% - Accent2 2 2" xfId="429" xr:uid="{00000000-0005-0000-0000-00002B000000}"/>
    <cellStyle name="40% - Accent2 2 3" xfId="508" xr:uid="{00000000-0005-0000-0000-00002C000000}"/>
    <cellStyle name="40% - Accent2 3" xfId="870" xr:uid="{00000000-0005-0000-0000-00002D000000}"/>
    <cellStyle name="40% - Accent2 4" xfId="871" xr:uid="{00000000-0005-0000-0000-00002E000000}"/>
    <cellStyle name="40% - Accent2 5" xfId="206" xr:uid="{00000000-0005-0000-0000-00002F000000}"/>
    <cellStyle name="40% - Accent3 2" xfId="332" xr:uid="{00000000-0005-0000-0000-000030000000}"/>
    <cellStyle name="40% - Accent3 2 2" xfId="430" xr:uid="{00000000-0005-0000-0000-000031000000}"/>
    <cellStyle name="40% - Accent3 2 3" xfId="509" xr:uid="{00000000-0005-0000-0000-000032000000}"/>
    <cellStyle name="40% - Accent3 3" xfId="872" xr:uid="{00000000-0005-0000-0000-000033000000}"/>
    <cellStyle name="40% - Accent3 4" xfId="873" xr:uid="{00000000-0005-0000-0000-000034000000}"/>
    <cellStyle name="40% - Accent3 5" xfId="210" xr:uid="{00000000-0005-0000-0000-000035000000}"/>
    <cellStyle name="40% - Accent4 2" xfId="334" xr:uid="{00000000-0005-0000-0000-000036000000}"/>
    <cellStyle name="40% - Accent4 2 2" xfId="431" xr:uid="{00000000-0005-0000-0000-000037000000}"/>
    <cellStyle name="40% - Accent4 2 3" xfId="510" xr:uid="{00000000-0005-0000-0000-000038000000}"/>
    <cellStyle name="40% - Accent4 3" xfId="874" xr:uid="{00000000-0005-0000-0000-000039000000}"/>
    <cellStyle name="40% - Accent4 4" xfId="875" xr:uid="{00000000-0005-0000-0000-00003A000000}"/>
    <cellStyle name="40% - Accent4 5" xfId="214" xr:uid="{00000000-0005-0000-0000-00003B000000}"/>
    <cellStyle name="40% - Accent5 2" xfId="336" xr:uid="{00000000-0005-0000-0000-00003C000000}"/>
    <cellStyle name="40% - Accent5 2 2" xfId="432" xr:uid="{00000000-0005-0000-0000-00003D000000}"/>
    <cellStyle name="40% - Accent5 2 3" xfId="511" xr:uid="{00000000-0005-0000-0000-00003E000000}"/>
    <cellStyle name="40% - Accent5 3" xfId="876" xr:uid="{00000000-0005-0000-0000-00003F000000}"/>
    <cellStyle name="40% - Accent5 4" xfId="877" xr:uid="{00000000-0005-0000-0000-000040000000}"/>
    <cellStyle name="40% - Accent5 5" xfId="218" xr:uid="{00000000-0005-0000-0000-000041000000}"/>
    <cellStyle name="40% - Accent6 2" xfId="338" xr:uid="{00000000-0005-0000-0000-000042000000}"/>
    <cellStyle name="40% - Accent6 2 2" xfId="433" xr:uid="{00000000-0005-0000-0000-000043000000}"/>
    <cellStyle name="40% - Accent6 2 3" xfId="512" xr:uid="{00000000-0005-0000-0000-000044000000}"/>
    <cellStyle name="40% - Accent6 3" xfId="878" xr:uid="{00000000-0005-0000-0000-000045000000}"/>
    <cellStyle name="40% - Accent6 4" xfId="879" xr:uid="{00000000-0005-0000-0000-000046000000}"/>
    <cellStyle name="40% - Accent6 5" xfId="222" xr:uid="{00000000-0005-0000-0000-000047000000}"/>
    <cellStyle name="60% - Accent1 2" xfId="203" xr:uid="{00000000-0005-0000-0000-000048000000}"/>
    <cellStyle name="60% - Accent2 2" xfId="207" xr:uid="{00000000-0005-0000-0000-000049000000}"/>
    <cellStyle name="60% - Accent3 2" xfId="211" xr:uid="{00000000-0005-0000-0000-00004A000000}"/>
    <cellStyle name="60% - Accent4 2" xfId="215" xr:uid="{00000000-0005-0000-0000-00004B000000}"/>
    <cellStyle name="60% - Accent5 2" xfId="219" xr:uid="{00000000-0005-0000-0000-00004C000000}"/>
    <cellStyle name="60% - Accent6 2" xfId="223" xr:uid="{00000000-0005-0000-0000-00004D000000}"/>
    <cellStyle name="Accent1 - 20%" xfId="347" xr:uid="{00000000-0005-0000-0000-00004E000000}"/>
    <cellStyle name="Accent1 - 40%" xfId="348" xr:uid="{00000000-0005-0000-0000-00004F000000}"/>
    <cellStyle name="Accent1 - 60%" xfId="349" xr:uid="{00000000-0005-0000-0000-000050000000}"/>
    <cellStyle name="Accent1 2" xfId="200" xr:uid="{00000000-0005-0000-0000-000051000000}"/>
    <cellStyle name="Accent1 3" xfId="895" xr:uid="{00000000-0005-0000-0000-000052000000}"/>
    <cellStyle name="Accent1 4" xfId="892" xr:uid="{00000000-0005-0000-0000-000053000000}"/>
    <cellStyle name="Accent1 5" xfId="912" xr:uid="{00000000-0005-0000-0000-000054000000}"/>
    <cellStyle name="Accent1 6" xfId="908" xr:uid="{00000000-0005-0000-0000-000055000000}"/>
    <cellStyle name="Accent2 - 20%" xfId="350" xr:uid="{00000000-0005-0000-0000-000056000000}"/>
    <cellStyle name="Accent2 - 40%" xfId="351" xr:uid="{00000000-0005-0000-0000-000057000000}"/>
    <cellStyle name="Accent2 - 60%" xfId="352" xr:uid="{00000000-0005-0000-0000-000058000000}"/>
    <cellStyle name="Accent2 2" xfId="204" xr:uid="{00000000-0005-0000-0000-000059000000}"/>
    <cellStyle name="Accent2 3" xfId="896" xr:uid="{00000000-0005-0000-0000-00005A000000}"/>
    <cellStyle name="Accent2 4" xfId="911" xr:uid="{00000000-0005-0000-0000-00005B000000}"/>
    <cellStyle name="Accent2 5" xfId="893" xr:uid="{00000000-0005-0000-0000-00005C000000}"/>
    <cellStyle name="Accent2 6" xfId="906" xr:uid="{00000000-0005-0000-0000-00005D000000}"/>
    <cellStyle name="Accent3 - 20%" xfId="353" xr:uid="{00000000-0005-0000-0000-00005E000000}"/>
    <cellStyle name="Accent3 - 40%" xfId="354" xr:uid="{00000000-0005-0000-0000-00005F000000}"/>
    <cellStyle name="Accent3 - 60%" xfId="355" xr:uid="{00000000-0005-0000-0000-000060000000}"/>
    <cellStyle name="Accent3 2" xfId="208" xr:uid="{00000000-0005-0000-0000-000061000000}"/>
    <cellStyle name="Accent3 3" xfId="897" xr:uid="{00000000-0005-0000-0000-000062000000}"/>
    <cellStyle name="Accent3 4" xfId="891" xr:uid="{00000000-0005-0000-0000-000063000000}"/>
    <cellStyle name="Accent3 5" xfId="902" xr:uid="{00000000-0005-0000-0000-000064000000}"/>
    <cellStyle name="Accent3 6" xfId="905" xr:uid="{00000000-0005-0000-0000-000065000000}"/>
    <cellStyle name="Accent4 - 20%" xfId="356" xr:uid="{00000000-0005-0000-0000-000066000000}"/>
    <cellStyle name="Accent4 - 40%" xfId="357" xr:uid="{00000000-0005-0000-0000-000067000000}"/>
    <cellStyle name="Accent4 - 60%" xfId="358" xr:uid="{00000000-0005-0000-0000-000068000000}"/>
    <cellStyle name="Accent4 2" xfId="212" xr:uid="{00000000-0005-0000-0000-000069000000}"/>
    <cellStyle name="Accent4 3" xfId="898" xr:uid="{00000000-0005-0000-0000-00006A000000}"/>
    <cellStyle name="Accent4 4" xfId="914" xr:uid="{00000000-0005-0000-0000-00006B000000}"/>
    <cellStyle name="Accent4 5" xfId="909" xr:uid="{00000000-0005-0000-0000-00006C000000}"/>
    <cellStyle name="Accent4 6" xfId="901" xr:uid="{00000000-0005-0000-0000-00006D000000}"/>
    <cellStyle name="Accent5 - 20%" xfId="359" xr:uid="{00000000-0005-0000-0000-00006E000000}"/>
    <cellStyle name="Accent5 - 40%" xfId="360" xr:uid="{00000000-0005-0000-0000-00006F000000}"/>
    <cellStyle name="Accent5 - 60%" xfId="361" xr:uid="{00000000-0005-0000-0000-000070000000}"/>
    <cellStyle name="Accent5 2" xfId="216" xr:uid="{00000000-0005-0000-0000-000071000000}"/>
    <cellStyle name="Accent5 3" xfId="899" xr:uid="{00000000-0005-0000-0000-000072000000}"/>
    <cellStyle name="Accent5 4" xfId="910" xr:uid="{00000000-0005-0000-0000-000073000000}"/>
    <cellStyle name="Accent5 5" xfId="904" xr:uid="{00000000-0005-0000-0000-000074000000}"/>
    <cellStyle name="Accent5 6" xfId="894" xr:uid="{00000000-0005-0000-0000-000075000000}"/>
    <cellStyle name="Accent6 - 20%" xfId="362" xr:uid="{00000000-0005-0000-0000-000076000000}"/>
    <cellStyle name="Accent6 - 40%" xfId="363" xr:uid="{00000000-0005-0000-0000-000077000000}"/>
    <cellStyle name="Accent6 - 60%" xfId="364" xr:uid="{00000000-0005-0000-0000-000078000000}"/>
    <cellStyle name="Accent6 2" xfId="220" xr:uid="{00000000-0005-0000-0000-000079000000}"/>
    <cellStyle name="Accent6 3" xfId="900" xr:uid="{00000000-0005-0000-0000-00007A000000}"/>
    <cellStyle name="Accent6 4" xfId="916" xr:uid="{00000000-0005-0000-0000-00007B000000}"/>
    <cellStyle name="Accent6 5" xfId="903" xr:uid="{00000000-0005-0000-0000-00007C000000}"/>
    <cellStyle name="Accent6 6" xfId="915" xr:uid="{00000000-0005-0000-0000-00007D000000}"/>
    <cellStyle name="arial mt" xfId="253" xr:uid="{00000000-0005-0000-0000-00007E000000}"/>
    <cellStyle name="Bad 2" xfId="14" xr:uid="{00000000-0005-0000-0000-00007F000000}"/>
    <cellStyle name="Bad 2 2" xfId="146" xr:uid="{00000000-0005-0000-0000-000080000000}"/>
    <cellStyle name="Bad 2 2 2" xfId="661" xr:uid="{00000000-0005-0000-0000-000081000000}"/>
    <cellStyle name="Bad 3" xfId="684" xr:uid="{00000000-0005-0000-0000-000082000000}"/>
    <cellStyle name="Bad 4" xfId="190" xr:uid="{00000000-0005-0000-0000-000083000000}"/>
    <cellStyle name="Calculation 2" xfId="15" xr:uid="{00000000-0005-0000-0000-000084000000}"/>
    <cellStyle name="Calculation 2 2" xfId="160" xr:uid="{00000000-0005-0000-0000-000085000000}"/>
    <cellStyle name="Calculation 2 2 2" xfId="662" xr:uid="{00000000-0005-0000-0000-000086000000}"/>
    <cellStyle name="Calculation 3" xfId="194" xr:uid="{00000000-0005-0000-0000-000087000000}"/>
    <cellStyle name="Check Cell 2" xfId="365" xr:uid="{00000000-0005-0000-0000-000088000000}"/>
    <cellStyle name="Check Cell 3" xfId="196" xr:uid="{00000000-0005-0000-0000-000089000000}"/>
    <cellStyle name="Comma" xfId="1" builtinId="3"/>
    <cellStyle name="Comma [0] 2" xfId="16" xr:uid="{00000000-0005-0000-0000-00008B000000}"/>
    <cellStyle name="Comma 10" xfId="17" xr:uid="{00000000-0005-0000-0000-00008C000000}"/>
    <cellStyle name="Comma 10 2" xfId="18" xr:uid="{00000000-0005-0000-0000-00008D000000}"/>
    <cellStyle name="Comma 10 2 2" xfId="19" xr:uid="{00000000-0005-0000-0000-00008E000000}"/>
    <cellStyle name="Comma 10 2 2 2" xfId="270" xr:uid="{00000000-0005-0000-0000-00008F000000}"/>
    <cellStyle name="Comma 10 2 2 2 2" xfId="786" xr:uid="{00000000-0005-0000-0000-000090000000}"/>
    <cellStyle name="Comma 10 2 2 3" xfId="713" xr:uid="{00000000-0005-0000-0000-000091000000}"/>
    <cellStyle name="Comma 10 2 3" xfId="269" xr:uid="{00000000-0005-0000-0000-000092000000}"/>
    <cellStyle name="Comma 10 2 3 2" xfId="787" xr:uid="{00000000-0005-0000-0000-000093000000}"/>
    <cellStyle name="Comma 10 2 4" xfId="702" xr:uid="{00000000-0005-0000-0000-000094000000}"/>
    <cellStyle name="Comma 10 3" xfId="20" xr:uid="{00000000-0005-0000-0000-000095000000}"/>
    <cellStyle name="Comma 10 3 2" xfId="271" xr:uid="{00000000-0005-0000-0000-000096000000}"/>
    <cellStyle name="Comma 10 3 2 2" xfId="788" xr:uid="{00000000-0005-0000-0000-000097000000}"/>
    <cellStyle name="Comma 10 3 3" xfId="714" xr:uid="{00000000-0005-0000-0000-000098000000}"/>
    <cellStyle name="Comma 10 4" xfId="164" xr:uid="{00000000-0005-0000-0000-000099000000}"/>
    <cellStyle name="Comma 10 4 2" xfId="789" xr:uid="{00000000-0005-0000-0000-00009A000000}"/>
    <cellStyle name="Comma 10 5" xfId="691" xr:uid="{00000000-0005-0000-0000-00009B000000}"/>
    <cellStyle name="Comma 11" xfId="21" xr:uid="{00000000-0005-0000-0000-00009C000000}"/>
    <cellStyle name="Comma 11 2" xfId="22" xr:uid="{00000000-0005-0000-0000-00009D000000}"/>
    <cellStyle name="Comma 11 2 2" xfId="23" xr:uid="{00000000-0005-0000-0000-00009E000000}"/>
    <cellStyle name="Comma 11 2 2 2" xfId="274" xr:uid="{00000000-0005-0000-0000-00009F000000}"/>
    <cellStyle name="Comma 11 2 2 2 2" xfId="790" xr:uid="{00000000-0005-0000-0000-0000A0000000}"/>
    <cellStyle name="Comma 11 2 2 3" xfId="716" xr:uid="{00000000-0005-0000-0000-0000A1000000}"/>
    <cellStyle name="Comma 11 2 3" xfId="166" xr:uid="{00000000-0005-0000-0000-0000A2000000}"/>
    <cellStyle name="Comma 11 2 4" xfId="273" xr:uid="{00000000-0005-0000-0000-0000A3000000}"/>
    <cellStyle name="Comma 11 2 4 2" xfId="791" xr:uid="{00000000-0005-0000-0000-0000A4000000}"/>
    <cellStyle name="Comma 11 2 5" xfId="715" xr:uid="{00000000-0005-0000-0000-0000A5000000}"/>
    <cellStyle name="Comma 11 3" xfId="24" xr:uid="{00000000-0005-0000-0000-0000A6000000}"/>
    <cellStyle name="Comma 11 3 2" xfId="275" xr:uid="{00000000-0005-0000-0000-0000A7000000}"/>
    <cellStyle name="Comma 11 3 2 2" xfId="792" xr:uid="{00000000-0005-0000-0000-0000A8000000}"/>
    <cellStyle name="Comma 11 3 3" xfId="717" xr:uid="{00000000-0005-0000-0000-0000A9000000}"/>
    <cellStyle name="Comma 11 4" xfId="142" xr:uid="{00000000-0005-0000-0000-0000AA000000}"/>
    <cellStyle name="Comma 11 5" xfId="272" xr:uid="{00000000-0005-0000-0000-0000AB000000}"/>
    <cellStyle name="Comma 11 5 2" xfId="793" xr:uid="{00000000-0005-0000-0000-0000AC000000}"/>
    <cellStyle name="Comma 11 6" xfId="699" xr:uid="{00000000-0005-0000-0000-0000AD000000}"/>
    <cellStyle name="Comma 12" xfId="25" xr:uid="{00000000-0005-0000-0000-0000AE000000}"/>
    <cellStyle name="Comma 12 2" xfId="26" xr:uid="{00000000-0005-0000-0000-0000AF000000}"/>
    <cellStyle name="Comma 12 2 2" xfId="174" xr:uid="{00000000-0005-0000-0000-0000B0000000}"/>
    <cellStyle name="Comma 12 2 3" xfId="277" xr:uid="{00000000-0005-0000-0000-0000B1000000}"/>
    <cellStyle name="Comma 12 2 3 2" xfId="794" xr:uid="{00000000-0005-0000-0000-0000B2000000}"/>
    <cellStyle name="Comma 12 2 4" xfId="718" xr:uid="{00000000-0005-0000-0000-0000B3000000}"/>
    <cellStyle name="Comma 12 3" xfId="165" xr:uid="{00000000-0005-0000-0000-0000B4000000}"/>
    <cellStyle name="Comma 12 4" xfId="276" xr:uid="{00000000-0005-0000-0000-0000B5000000}"/>
    <cellStyle name="Comma 12 4 2" xfId="795" xr:uid="{00000000-0005-0000-0000-0000B6000000}"/>
    <cellStyle name="Comma 12 5" xfId="701" xr:uid="{00000000-0005-0000-0000-0000B7000000}"/>
    <cellStyle name="Comma 13" xfId="27" xr:uid="{00000000-0005-0000-0000-0000B8000000}"/>
    <cellStyle name="Comma 13 2" xfId="278" xr:uid="{00000000-0005-0000-0000-0000B9000000}"/>
    <cellStyle name="Comma 13 2 2" xfId="752" xr:uid="{00000000-0005-0000-0000-0000BA000000}"/>
    <cellStyle name="Comma 13 3" xfId="709" xr:uid="{00000000-0005-0000-0000-0000BB000000}"/>
    <cellStyle name="Comma 14" xfId="28" xr:uid="{00000000-0005-0000-0000-0000BC000000}"/>
    <cellStyle name="Comma 14 2" xfId="279" xr:uid="{00000000-0005-0000-0000-0000BD000000}"/>
    <cellStyle name="Comma 14 2 2" xfId="753" xr:uid="{00000000-0005-0000-0000-0000BE000000}"/>
    <cellStyle name="Comma 14 3" xfId="712" xr:uid="{00000000-0005-0000-0000-0000BF000000}"/>
    <cellStyle name="Comma 15" xfId="29" xr:uid="{00000000-0005-0000-0000-0000C0000000}"/>
    <cellStyle name="Comma 16" xfId="133" xr:uid="{00000000-0005-0000-0000-0000C1000000}"/>
    <cellStyle name="Comma 16 2" xfId="769" xr:uid="{00000000-0005-0000-0000-0000C2000000}"/>
    <cellStyle name="Comma 16 3" xfId="635" xr:uid="{00000000-0005-0000-0000-0000C3000000}"/>
    <cellStyle name="Comma 17" xfId="157" xr:uid="{00000000-0005-0000-0000-0000C4000000}"/>
    <cellStyle name="Comma 17 2" xfId="638" xr:uid="{00000000-0005-0000-0000-0000C5000000}"/>
    <cellStyle name="Comma 18" xfId="176" xr:uid="{00000000-0005-0000-0000-0000C6000000}"/>
    <cellStyle name="Comma 18 2" xfId="641" xr:uid="{00000000-0005-0000-0000-0000C7000000}"/>
    <cellStyle name="Comma 19" xfId="175" xr:uid="{00000000-0005-0000-0000-0000C8000000}"/>
    <cellStyle name="Comma 19 2" xfId="366" xr:uid="{00000000-0005-0000-0000-0000C9000000}"/>
    <cellStyle name="Comma 19 2 2" xfId="663" xr:uid="{00000000-0005-0000-0000-0000CA000000}"/>
    <cellStyle name="Comma 19 3" xfId="644" xr:uid="{00000000-0005-0000-0000-0000CB000000}"/>
    <cellStyle name="Comma 2" xfId="13" xr:uid="{00000000-0005-0000-0000-0000CC000000}"/>
    <cellStyle name="Comma 2 2" xfId="30" xr:uid="{00000000-0005-0000-0000-0000CD000000}"/>
    <cellStyle name="Comma 2 2 2" xfId="235" xr:uid="{00000000-0005-0000-0000-0000CE000000}"/>
    <cellStyle name="Comma 2 3" xfId="31" xr:uid="{00000000-0005-0000-0000-0000CF000000}"/>
    <cellStyle name="Comma 2 3 2" xfId="170" xr:uid="{00000000-0005-0000-0000-0000D0000000}"/>
    <cellStyle name="Comma 2 3 3" xfId="254" xr:uid="{00000000-0005-0000-0000-0000D1000000}"/>
    <cellStyle name="Comma 2 4" xfId="32" xr:uid="{00000000-0005-0000-0000-0000D2000000}"/>
    <cellStyle name="Comma 2 4 2" xfId="171" xr:uid="{00000000-0005-0000-0000-0000D3000000}"/>
    <cellStyle name="Comma 2 4 3" xfId="880" xr:uid="{00000000-0005-0000-0000-0000D4000000}"/>
    <cellStyle name="Comma 2 5" xfId="33" xr:uid="{00000000-0005-0000-0000-0000D5000000}"/>
    <cellStyle name="Comma 2 5 2" xfId="34" xr:uid="{00000000-0005-0000-0000-0000D6000000}"/>
    <cellStyle name="Comma 2 5 2 2" xfId="35" xr:uid="{00000000-0005-0000-0000-0000D7000000}"/>
    <cellStyle name="Comma 2 5 2 2 2" xfId="281" xr:uid="{00000000-0005-0000-0000-0000D8000000}"/>
    <cellStyle name="Comma 2 5 2 2 2 2" xfId="796" xr:uid="{00000000-0005-0000-0000-0000D9000000}"/>
    <cellStyle name="Comma 2 5 2 2 3" xfId="719" xr:uid="{00000000-0005-0000-0000-0000DA000000}"/>
    <cellStyle name="Comma 2 5 2 3" xfId="280" xr:uid="{00000000-0005-0000-0000-0000DB000000}"/>
    <cellStyle name="Comma 2 5 2 3 2" xfId="797" xr:uid="{00000000-0005-0000-0000-0000DC000000}"/>
    <cellStyle name="Comma 2 5 2 4" xfId="703" xr:uid="{00000000-0005-0000-0000-0000DD000000}"/>
    <cellStyle name="Comma 2 5 3" xfId="36" xr:uid="{00000000-0005-0000-0000-0000DE000000}"/>
    <cellStyle name="Comma 2 5 3 2" xfId="282" xr:uid="{00000000-0005-0000-0000-0000DF000000}"/>
    <cellStyle name="Comma 2 5 3 2 2" xfId="798" xr:uid="{00000000-0005-0000-0000-0000E0000000}"/>
    <cellStyle name="Comma 2 5 3 3" xfId="720" xr:uid="{00000000-0005-0000-0000-0000E1000000}"/>
    <cellStyle name="Comma 2 5 4" xfId="149" xr:uid="{00000000-0005-0000-0000-0000E2000000}"/>
    <cellStyle name="Comma 2 5 4 2" xfId="799" xr:uid="{00000000-0005-0000-0000-0000E3000000}"/>
    <cellStyle name="Comma 2 5 5" xfId="692" xr:uid="{00000000-0005-0000-0000-0000E4000000}"/>
    <cellStyle name="Comma 2 6" xfId="37" xr:uid="{00000000-0005-0000-0000-0000E5000000}"/>
    <cellStyle name="Comma 2 6 2" xfId="283" xr:uid="{00000000-0005-0000-0000-0000E6000000}"/>
    <cellStyle name="Comma 2 6 2 2" xfId="800" xr:uid="{00000000-0005-0000-0000-0000E7000000}"/>
    <cellStyle name="Comma 2 6 3" xfId="721" xr:uid="{00000000-0005-0000-0000-0000E8000000}"/>
    <cellStyle name="Comma 2 7" xfId="134" xr:uid="{00000000-0005-0000-0000-0000E9000000}"/>
    <cellStyle name="Comma 2 8" xfId="420" xr:uid="{00000000-0005-0000-0000-0000EA000000}"/>
    <cellStyle name="Comma 2 8 2" xfId="687" xr:uid="{00000000-0005-0000-0000-0000EB000000}"/>
    <cellStyle name="Comma 2 9" xfId="839" xr:uid="{00000000-0005-0000-0000-0000EC000000}"/>
    <cellStyle name="Comma 20" xfId="178" xr:uid="{00000000-0005-0000-0000-0000ED000000}"/>
    <cellStyle name="Comma 20 2" xfId="645" xr:uid="{00000000-0005-0000-0000-0000EE000000}"/>
    <cellStyle name="Comma 21" xfId="179" xr:uid="{00000000-0005-0000-0000-0000EF000000}"/>
    <cellStyle name="Comma 21 2" xfId="785" xr:uid="{00000000-0005-0000-0000-0000F0000000}"/>
    <cellStyle name="Comma 21 3" xfId="660" xr:uid="{00000000-0005-0000-0000-0000F1000000}"/>
    <cellStyle name="Comma 22" xfId="182" xr:uid="{00000000-0005-0000-0000-0000F2000000}"/>
    <cellStyle name="Comma 22 2" xfId="324" xr:uid="{00000000-0005-0000-0000-0000F3000000}"/>
    <cellStyle name="Comma 22 2 2" xfId="435" xr:uid="{00000000-0005-0000-0000-0000F4000000}"/>
    <cellStyle name="Comma 22 2 3" xfId="514" xr:uid="{00000000-0005-0000-0000-0000F5000000}"/>
    <cellStyle name="Comma 22 3" xfId="434" xr:uid="{00000000-0005-0000-0000-0000F6000000}"/>
    <cellStyle name="Comma 22 4" xfId="513" xr:uid="{00000000-0005-0000-0000-0000F7000000}"/>
    <cellStyle name="Comma 23" xfId="184" xr:uid="{00000000-0005-0000-0000-0000F8000000}"/>
    <cellStyle name="Comma 23 2" xfId="326" xr:uid="{00000000-0005-0000-0000-0000F9000000}"/>
    <cellStyle name="Comma 23 2 2" xfId="437" xr:uid="{00000000-0005-0000-0000-0000FA000000}"/>
    <cellStyle name="Comma 23 2 3" xfId="516" xr:uid="{00000000-0005-0000-0000-0000FB000000}"/>
    <cellStyle name="Comma 23 3" xfId="436" xr:uid="{00000000-0005-0000-0000-0000FC000000}"/>
    <cellStyle name="Comma 23 4" xfId="515" xr:uid="{00000000-0005-0000-0000-0000FD000000}"/>
    <cellStyle name="Comma 24" xfId="225" xr:uid="{00000000-0005-0000-0000-0000FE000000}"/>
    <cellStyle name="Comma 24 2" xfId="340" xr:uid="{00000000-0005-0000-0000-0000FF000000}"/>
    <cellStyle name="Comma 24 2 2" xfId="439" xr:uid="{00000000-0005-0000-0000-000000010000}"/>
    <cellStyle name="Comma 24 2 3" xfId="518" xr:uid="{00000000-0005-0000-0000-000001010000}"/>
    <cellStyle name="Comma 24 3" xfId="438" xr:uid="{00000000-0005-0000-0000-000002010000}"/>
    <cellStyle name="Comma 24 4" xfId="517" xr:uid="{00000000-0005-0000-0000-000003010000}"/>
    <cellStyle name="Comma 25" xfId="230" xr:uid="{00000000-0005-0000-0000-000004010000}"/>
    <cellStyle name="Comma 25 2" xfId="440" xr:uid="{00000000-0005-0000-0000-000005010000}"/>
    <cellStyle name="Comma 25 2 2" xfId="681" xr:uid="{00000000-0005-0000-0000-000006010000}"/>
    <cellStyle name="Comma 25 3" xfId="519" xr:uid="{00000000-0005-0000-0000-000007010000}"/>
    <cellStyle name="Comma 26" xfId="346" xr:uid="{00000000-0005-0000-0000-000008010000}"/>
    <cellStyle name="Comma 26 2" xfId="679" xr:uid="{00000000-0005-0000-0000-000009010000}"/>
    <cellStyle name="Comma 27" xfId="410" xr:uid="{00000000-0005-0000-0000-00000A010000}"/>
    <cellStyle name="Comma 27 2" xfId="747" xr:uid="{00000000-0005-0000-0000-00000B010000}"/>
    <cellStyle name="Comma 28" xfId="412" xr:uid="{00000000-0005-0000-0000-00000C010000}"/>
    <cellStyle name="Comma 28 2" xfId="772" xr:uid="{00000000-0005-0000-0000-00000D010000}"/>
    <cellStyle name="Comma 29" xfId="496" xr:uid="{00000000-0005-0000-0000-00000E010000}"/>
    <cellStyle name="Comma 29 2" xfId="580" xr:uid="{00000000-0005-0000-0000-00000F010000}"/>
    <cellStyle name="Comma 3" xfId="38" xr:uid="{00000000-0005-0000-0000-000010010000}"/>
    <cellStyle name="Comma 3 2" xfId="172" xr:uid="{00000000-0005-0000-0000-000011010000}"/>
    <cellStyle name="Comma 3 2 2" xfId="252" xr:uid="{00000000-0005-0000-0000-000012010000}"/>
    <cellStyle name="Comma 3 2 2 2" xfId="441" xr:uid="{00000000-0005-0000-0000-000013010000}"/>
    <cellStyle name="Comma 3 2 2 3" xfId="520" xr:uid="{00000000-0005-0000-0000-000014010000}"/>
    <cellStyle name="Comma 3 3" xfId="416" xr:uid="{00000000-0005-0000-0000-000015010000}"/>
    <cellStyle name="Comma 3 4" xfId="881" xr:uid="{00000000-0005-0000-0000-000016010000}"/>
    <cellStyle name="Comma 30" xfId="499" xr:uid="{00000000-0005-0000-0000-000017010000}"/>
    <cellStyle name="Comma 31" xfId="566" xr:uid="{00000000-0005-0000-0000-000018010000}"/>
    <cellStyle name="Comma 32" xfId="846" xr:uid="{00000000-0005-0000-0000-000019010000}"/>
    <cellStyle name="Comma 33" xfId="562" xr:uid="{00000000-0005-0000-0000-00001A010000}"/>
    <cellStyle name="Comma 34" xfId="845" xr:uid="{00000000-0005-0000-0000-00001B010000}"/>
    <cellStyle name="Comma 35" xfId="848" xr:uid="{00000000-0005-0000-0000-00001C010000}"/>
    <cellStyle name="Comma 36" xfId="850" xr:uid="{00000000-0005-0000-0000-00001D010000}"/>
    <cellStyle name="Comma 37" xfId="855" xr:uid="{00000000-0005-0000-0000-00001E010000}"/>
    <cellStyle name="Comma 38" xfId="854" xr:uid="{00000000-0005-0000-0000-00001F010000}"/>
    <cellStyle name="Comma 39" xfId="556" xr:uid="{00000000-0005-0000-0000-000020010000}"/>
    <cellStyle name="Comma 4" xfId="39" xr:uid="{00000000-0005-0000-0000-000021010000}"/>
    <cellStyle name="Comma 4 2" xfId="367" xr:uid="{00000000-0005-0000-0000-000022010000}"/>
    <cellStyle name="Comma 4 2 2" xfId="483" xr:uid="{00000000-0005-0000-0000-000023010000}"/>
    <cellStyle name="Comma 4 2 3" xfId="567" xr:uid="{00000000-0005-0000-0000-000024010000}"/>
    <cellStyle name="Comma 40" xfId="852" xr:uid="{00000000-0005-0000-0000-000025010000}"/>
    <cellStyle name="Comma 41" xfId="553" xr:uid="{00000000-0005-0000-0000-000026010000}"/>
    <cellStyle name="Comma 42" xfId="853" xr:uid="{00000000-0005-0000-0000-000027010000}"/>
    <cellStyle name="Comma 43" xfId="554" xr:uid="{00000000-0005-0000-0000-000028010000}"/>
    <cellStyle name="Comma 44" xfId="847" xr:uid="{00000000-0005-0000-0000-000029010000}"/>
    <cellStyle name="Comma 45" xfId="579" xr:uid="{00000000-0005-0000-0000-00002A010000}"/>
    <cellStyle name="Comma 46" xfId="849" xr:uid="{00000000-0005-0000-0000-00002B010000}"/>
    <cellStyle name="Comma 47" xfId="851" xr:uid="{00000000-0005-0000-0000-00002C010000}"/>
    <cellStyle name="Comma 48" xfId="7" xr:uid="{00000000-0005-0000-0000-00002D010000}"/>
    <cellStyle name="Comma 48 2" xfId="917" xr:uid="{90486541-901D-42E5-8693-BB87AC7DBB41}"/>
    <cellStyle name="Comma 49" xfId="180" xr:uid="{00000000-0005-0000-0000-00002E010000}"/>
    <cellStyle name="Comma 5" xfId="40" xr:uid="{00000000-0005-0000-0000-00002F010000}"/>
    <cellStyle name="Comma 5 2" xfId="368" xr:uid="{00000000-0005-0000-0000-000030010000}"/>
    <cellStyle name="Comma 5 2 2" xfId="484" xr:uid="{00000000-0005-0000-0000-000031010000}"/>
    <cellStyle name="Comma 5 2 3" xfId="568" xr:uid="{00000000-0005-0000-0000-000032010000}"/>
    <cellStyle name="Comma 50" xfId="907" xr:uid="{00000000-0005-0000-0000-000033010000}"/>
    <cellStyle name="Comma 51" xfId="890" xr:uid="{00000000-0005-0000-0000-000034010000}"/>
    <cellStyle name="Comma 52" xfId="913" xr:uid="{00000000-0005-0000-0000-000035010000}"/>
    <cellStyle name="Comma 6" xfId="41" xr:uid="{00000000-0005-0000-0000-000036010000}"/>
    <cellStyle name="Comma 6 2" xfId="369" xr:uid="{00000000-0005-0000-0000-000037010000}"/>
    <cellStyle name="Comma 6 2 2" xfId="485" xr:uid="{00000000-0005-0000-0000-000038010000}"/>
    <cellStyle name="Comma 6 2 3" xfId="569" xr:uid="{00000000-0005-0000-0000-000039010000}"/>
    <cellStyle name="Comma 7" xfId="42" xr:uid="{00000000-0005-0000-0000-00003A010000}"/>
    <cellStyle name="Comma 7 2" xfId="255" xr:uid="{00000000-0005-0000-0000-00003B010000}"/>
    <cellStyle name="Comma 7 2 2" xfId="651" xr:uid="{00000000-0005-0000-0000-00003C010000}"/>
    <cellStyle name="Comma 8" xfId="43" xr:uid="{00000000-0005-0000-0000-00003D010000}"/>
    <cellStyle name="Comma 9" xfId="44" xr:uid="{00000000-0005-0000-0000-00003E010000}"/>
    <cellStyle name="Currency 10" xfId="8" xr:uid="{00000000-0005-0000-0000-00003F010000}"/>
    <cellStyle name="Currency 2" xfId="45" xr:uid="{00000000-0005-0000-0000-000040010000}"/>
    <cellStyle name="Currency 2 2" xfId="46" xr:uid="{00000000-0005-0000-0000-000041010000}"/>
    <cellStyle name="Currency 2 2 2" xfId="153" xr:uid="{00000000-0005-0000-0000-000042010000}"/>
    <cellStyle name="Currency 2 3" xfId="47" xr:uid="{00000000-0005-0000-0000-000043010000}"/>
    <cellStyle name="Currency 2 4" xfId="136" xr:uid="{00000000-0005-0000-0000-000044010000}"/>
    <cellStyle name="Currency 2 5" xfId="409" xr:uid="{00000000-0005-0000-0000-000045010000}"/>
    <cellStyle name="Currency 3" xfId="48" xr:uid="{00000000-0005-0000-0000-000046010000}"/>
    <cellStyle name="Currency 3 2" xfId="256" xr:uid="{00000000-0005-0000-0000-000047010000}"/>
    <cellStyle name="Currency 3 2 2" xfId="652" xr:uid="{00000000-0005-0000-0000-000048010000}"/>
    <cellStyle name="Currency 3 3" xfId="418" xr:uid="{00000000-0005-0000-0000-000049010000}"/>
    <cellStyle name="Currency 3 3 2" xfId="582" xr:uid="{00000000-0005-0000-0000-00004A010000}"/>
    <cellStyle name="Currency 3 4" xfId="837" xr:uid="{00000000-0005-0000-0000-00004B010000}"/>
    <cellStyle name="Currency 4" xfId="49" xr:uid="{00000000-0005-0000-0000-00004C010000}"/>
    <cellStyle name="Currency 5" xfId="50" xr:uid="{00000000-0005-0000-0000-00004D010000}"/>
    <cellStyle name="Currency 5 2" xfId="51" xr:uid="{00000000-0005-0000-0000-00004E010000}"/>
    <cellStyle name="Currency 5 2 2" xfId="167" xr:uid="{00000000-0005-0000-0000-00004F010000}"/>
    <cellStyle name="Currency 5 2 2 2" xfId="754" xr:uid="{00000000-0005-0000-0000-000050010000}"/>
    <cellStyle name="Currency 5 2 2 3" xfId="617" xr:uid="{00000000-0005-0000-0000-000051010000}"/>
    <cellStyle name="Currency 5 2 3" xfId="285" xr:uid="{00000000-0005-0000-0000-000052010000}"/>
    <cellStyle name="Currency 5 2 3 2" xfId="801" xr:uid="{00000000-0005-0000-0000-000053010000}"/>
    <cellStyle name="Currency 5 2 4" xfId="704" xr:uid="{00000000-0005-0000-0000-000054010000}"/>
    <cellStyle name="Currency 5 3" xfId="143" xr:uid="{00000000-0005-0000-0000-000055010000}"/>
    <cellStyle name="Currency 5 3 2" xfId="749" xr:uid="{00000000-0005-0000-0000-000056010000}"/>
    <cellStyle name="Currency 5 3 3" xfId="614" xr:uid="{00000000-0005-0000-0000-000057010000}"/>
    <cellStyle name="Currency 5 4" xfId="284" xr:uid="{00000000-0005-0000-0000-000058010000}"/>
    <cellStyle name="Currency 5 4 2" xfId="802" xr:uid="{00000000-0005-0000-0000-000059010000}"/>
    <cellStyle name="Currency 5 5" xfId="693" xr:uid="{00000000-0005-0000-0000-00005A010000}"/>
    <cellStyle name="Currency 6" xfId="52" xr:uid="{00000000-0005-0000-0000-00005B010000}"/>
    <cellStyle name="Currency 6 2" xfId="53" xr:uid="{00000000-0005-0000-0000-00005C010000}"/>
    <cellStyle name="Currency 6 2 2" xfId="54" xr:uid="{00000000-0005-0000-0000-00005D010000}"/>
    <cellStyle name="Currency 6 2 2 2" xfId="288" xr:uid="{00000000-0005-0000-0000-00005E010000}"/>
    <cellStyle name="Currency 6 2 2 2 2" xfId="803" xr:uid="{00000000-0005-0000-0000-00005F010000}"/>
    <cellStyle name="Currency 6 2 2 3" xfId="723" xr:uid="{00000000-0005-0000-0000-000060010000}"/>
    <cellStyle name="Currency 6 2 3" xfId="287" xr:uid="{00000000-0005-0000-0000-000061010000}"/>
    <cellStyle name="Currency 6 2 3 2" xfId="804" xr:uid="{00000000-0005-0000-0000-000062010000}"/>
    <cellStyle name="Currency 6 2 4" xfId="722" xr:uid="{00000000-0005-0000-0000-000063010000}"/>
    <cellStyle name="Currency 6 3" xfId="55" xr:uid="{00000000-0005-0000-0000-000064010000}"/>
    <cellStyle name="Currency 6 3 2" xfId="289" xr:uid="{00000000-0005-0000-0000-000065010000}"/>
    <cellStyle name="Currency 6 3 2 2" xfId="805" xr:uid="{00000000-0005-0000-0000-000066010000}"/>
    <cellStyle name="Currency 6 3 3" xfId="724" xr:uid="{00000000-0005-0000-0000-000067010000}"/>
    <cellStyle name="Currency 6 4" xfId="286" xr:uid="{00000000-0005-0000-0000-000068010000}"/>
    <cellStyle name="Currency 6 4 2" xfId="806" xr:uid="{00000000-0005-0000-0000-000069010000}"/>
    <cellStyle name="Currency 6 5" xfId="700" xr:uid="{00000000-0005-0000-0000-00006A010000}"/>
    <cellStyle name="Currency 7" xfId="135" xr:uid="{00000000-0005-0000-0000-00006B010000}"/>
    <cellStyle name="Currency 7 2" xfId="770" xr:uid="{00000000-0005-0000-0000-00006C010000}"/>
    <cellStyle name="Currency 7 3" xfId="636" xr:uid="{00000000-0005-0000-0000-00006D010000}"/>
    <cellStyle name="Currency 8" xfId="228" xr:uid="{00000000-0005-0000-0000-00006E010000}"/>
    <cellStyle name="Currency 8 2" xfId="343" xr:uid="{00000000-0005-0000-0000-00006F010000}"/>
    <cellStyle name="Currency 8 2 2" xfId="443" xr:uid="{00000000-0005-0000-0000-000070010000}"/>
    <cellStyle name="Currency 8 2 3" xfId="522" xr:uid="{00000000-0005-0000-0000-000071010000}"/>
    <cellStyle name="Currency 8 3" xfId="442" xr:uid="{00000000-0005-0000-0000-000072010000}"/>
    <cellStyle name="Currency 8 3 2" xfId="833" xr:uid="{00000000-0005-0000-0000-000073010000}"/>
    <cellStyle name="Currency 8 4" xfId="639" xr:uid="{00000000-0005-0000-0000-000074010000}"/>
    <cellStyle name="Currency 8 5" xfId="521" xr:uid="{00000000-0005-0000-0000-000075010000}"/>
    <cellStyle name="Currency 9" xfId="231" xr:uid="{00000000-0005-0000-0000-000076010000}"/>
    <cellStyle name="Currency 9 2" xfId="444" xr:uid="{00000000-0005-0000-0000-000077010000}"/>
    <cellStyle name="Currency 9 2 2" xfId="682" xr:uid="{00000000-0005-0000-0000-000078010000}"/>
    <cellStyle name="Currency 9 3" xfId="523" xr:uid="{00000000-0005-0000-0000-000079010000}"/>
    <cellStyle name="Emphasis 1" xfId="370" xr:uid="{00000000-0005-0000-0000-00007A010000}"/>
    <cellStyle name="Emphasis 2" xfId="371" xr:uid="{00000000-0005-0000-0000-00007B010000}"/>
    <cellStyle name="Emphasis 3" xfId="372" xr:uid="{00000000-0005-0000-0000-00007C010000}"/>
    <cellStyle name="Excel Built-in Comma" xfId="181" xr:uid="{00000000-0005-0000-0000-00007D010000}"/>
    <cellStyle name="Excel Built-in Normal" xfId="3" xr:uid="{00000000-0005-0000-0000-00007E010000}"/>
    <cellStyle name="Excel Built-in Normal 2" xfId="248" xr:uid="{00000000-0005-0000-0000-00007F010000}"/>
    <cellStyle name="Excel Built-in Percent" xfId="249" xr:uid="{00000000-0005-0000-0000-000080010000}"/>
    <cellStyle name="Explanatory Text 2" xfId="198" xr:uid="{00000000-0005-0000-0000-000081010000}"/>
    <cellStyle name="FRxAmtStyle 2" xfId="882" xr:uid="{00000000-0005-0000-0000-000082010000}"/>
    <cellStyle name="FRxAmtStyle 2 2" xfId="373" xr:uid="{00000000-0005-0000-0000-000083010000}"/>
    <cellStyle name="FRxAmtStyle 2 3" xfId="374" xr:uid="{00000000-0005-0000-0000-000084010000}"/>
    <cellStyle name="FRxCurrStyle 2" xfId="883" xr:uid="{00000000-0005-0000-0000-000085010000}"/>
    <cellStyle name="FRxCurrStyle 6" xfId="375" xr:uid="{00000000-0005-0000-0000-000086010000}"/>
    <cellStyle name="FRxCurrStyle 7" xfId="884" xr:uid="{00000000-0005-0000-0000-000087010000}"/>
    <cellStyle name="Good 2" xfId="56" xr:uid="{00000000-0005-0000-0000-000088010000}"/>
    <cellStyle name="Good 2 2" xfId="137" xr:uid="{00000000-0005-0000-0000-000089010000}"/>
    <cellStyle name="Good 2 2 2" xfId="664" xr:uid="{00000000-0005-0000-0000-00008A010000}"/>
    <cellStyle name="Good 2 3" xfId="593" xr:uid="{00000000-0005-0000-0000-00008B010000}"/>
    <cellStyle name="Good 3" xfId="189" xr:uid="{00000000-0005-0000-0000-00008C010000}"/>
    <cellStyle name="Heading 1 2" xfId="185" xr:uid="{00000000-0005-0000-0000-00008D010000}"/>
    <cellStyle name="Heading 2 2" xfId="186" xr:uid="{00000000-0005-0000-0000-00008E010000}"/>
    <cellStyle name="Heading 3 2" xfId="187" xr:uid="{00000000-0005-0000-0000-00008F010000}"/>
    <cellStyle name="Heading 4 2" xfId="188" xr:uid="{00000000-0005-0000-0000-000090010000}"/>
    <cellStyle name="Hyperlink 2" xfId="57" xr:uid="{00000000-0005-0000-0000-000091010000}"/>
    <cellStyle name="Hyperlink 2 2" xfId="592" xr:uid="{00000000-0005-0000-0000-000092010000}"/>
    <cellStyle name="Hyperlink 3" xfId="233" xr:uid="{00000000-0005-0000-0000-000093010000}"/>
    <cellStyle name="Hyperlink 3 2" xfId="771" xr:uid="{00000000-0005-0000-0000-000094010000}"/>
    <cellStyle name="Input 2" xfId="192" xr:uid="{00000000-0005-0000-0000-000095010000}"/>
    <cellStyle name="Linked Cell 2" xfId="195" xr:uid="{00000000-0005-0000-0000-000096010000}"/>
    <cellStyle name="Neutral 2" xfId="191" xr:uid="{00000000-0005-0000-0000-000097010000}"/>
    <cellStyle name="no dec" xfId="58" xr:uid="{00000000-0005-0000-0000-000098010000}"/>
    <cellStyle name="Normal" xfId="0" builtinId="0"/>
    <cellStyle name="Normal 10" xfId="59" xr:uid="{00000000-0005-0000-0000-00009A010000}"/>
    <cellStyle name="Normal 10 2" xfId="60" xr:uid="{00000000-0005-0000-0000-00009B010000}"/>
    <cellStyle name="Normal 10 2 2" xfId="61" xr:uid="{00000000-0005-0000-0000-00009C010000}"/>
    <cellStyle name="Normal 10 2 2 2" xfId="62" xr:uid="{00000000-0005-0000-0000-00009D010000}"/>
    <cellStyle name="Normal 10 2 2 2 2" xfId="376" xr:uid="{00000000-0005-0000-0000-00009E010000}"/>
    <cellStyle name="Normal 10 2 2 2 2 2" xfId="763" xr:uid="{00000000-0005-0000-0000-00009F010000}"/>
    <cellStyle name="Normal 10 2 2 2 2 3" xfId="629" xr:uid="{00000000-0005-0000-0000-0000A0010000}"/>
    <cellStyle name="Normal 10 2 2 2 3" xfId="726" xr:uid="{00000000-0005-0000-0000-0000A1010000}"/>
    <cellStyle name="Normal 10 2 2 2 4" xfId="596" xr:uid="{00000000-0005-0000-0000-0000A2010000}"/>
    <cellStyle name="Normal 10 2 2 2 5" xfId="842" xr:uid="{00000000-0005-0000-0000-0000A3010000}"/>
    <cellStyle name="Normal 10 2 2 3" xfId="377" xr:uid="{00000000-0005-0000-0000-0000A4010000}"/>
    <cellStyle name="Normal 10 2 2 3 2" xfId="762" xr:uid="{00000000-0005-0000-0000-0000A5010000}"/>
    <cellStyle name="Normal 10 2 2 3 3" xfId="628" xr:uid="{00000000-0005-0000-0000-0000A6010000}"/>
    <cellStyle name="Normal 10 2 2 4" xfId="725" xr:uid="{00000000-0005-0000-0000-0000A7010000}"/>
    <cellStyle name="Normal 10 2 2 5" xfId="595" xr:uid="{00000000-0005-0000-0000-0000A8010000}"/>
    <cellStyle name="Normal 10 2 2 6" xfId="841" xr:uid="{00000000-0005-0000-0000-0000A9010000}"/>
    <cellStyle name="Normal 10 2 3" xfId="378" xr:uid="{00000000-0005-0000-0000-0000AA010000}"/>
    <cellStyle name="Normal 10 2 3 2" xfId="750" xr:uid="{00000000-0005-0000-0000-0000AB010000}"/>
    <cellStyle name="Normal 10 2 4" xfId="379" xr:uid="{00000000-0005-0000-0000-0000AC010000}"/>
    <cellStyle name="Normal 10 2 4 2" xfId="761" xr:uid="{00000000-0005-0000-0000-0000AD010000}"/>
    <cellStyle name="Normal 10 2 4 3" xfId="627" xr:uid="{00000000-0005-0000-0000-0000AE010000}"/>
    <cellStyle name="Normal 10 2 5" xfId="711" xr:uid="{00000000-0005-0000-0000-0000AF010000}"/>
    <cellStyle name="Normal 10 2 6" xfId="591" xr:uid="{00000000-0005-0000-0000-0000B0010000}"/>
    <cellStyle name="Normal 10 2 7" xfId="840" xr:uid="{00000000-0005-0000-0000-0000B1010000}"/>
    <cellStyle name="Normal 10 3" xfId="63" xr:uid="{00000000-0005-0000-0000-0000B2010000}"/>
    <cellStyle name="Normal 10 3 2" xfId="64" xr:uid="{00000000-0005-0000-0000-0000B3010000}"/>
    <cellStyle name="Normal 10 3 2 2" xfId="292" xr:uid="{00000000-0005-0000-0000-0000B4010000}"/>
    <cellStyle name="Normal 10 3 2 2 2" xfId="807" xr:uid="{00000000-0005-0000-0000-0000B5010000}"/>
    <cellStyle name="Normal 10 3 2 2 3" xfId="665" xr:uid="{00000000-0005-0000-0000-0000B6010000}"/>
    <cellStyle name="Normal 10 3 2 3" xfId="728" xr:uid="{00000000-0005-0000-0000-0000B7010000}"/>
    <cellStyle name="Normal 10 3 2 4" xfId="598" xr:uid="{00000000-0005-0000-0000-0000B8010000}"/>
    <cellStyle name="Normal 10 3 3" xfId="291" xr:uid="{00000000-0005-0000-0000-0000B9010000}"/>
    <cellStyle name="Normal 10 3 3 2" xfId="808" xr:uid="{00000000-0005-0000-0000-0000BA010000}"/>
    <cellStyle name="Normal 10 3 3 3" xfId="666" xr:uid="{00000000-0005-0000-0000-0000BB010000}"/>
    <cellStyle name="Normal 10 3 4" xfId="727" xr:uid="{00000000-0005-0000-0000-0000BC010000}"/>
    <cellStyle name="Normal 10 3 5" xfId="597" xr:uid="{00000000-0005-0000-0000-0000BD010000}"/>
    <cellStyle name="Normal 10 4" xfId="65" xr:uid="{00000000-0005-0000-0000-0000BE010000}"/>
    <cellStyle name="Normal 10 4 2" xfId="293" xr:uid="{00000000-0005-0000-0000-0000BF010000}"/>
    <cellStyle name="Normal 10 4 2 2" xfId="809" xr:uid="{00000000-0005-0000-0000-0000C0010000}"/>
    <cellStyle name="Normal 10 4 2 3" xfId="667" xr:uid="{00000000-0005-0000-0000-0000C1010000}"/>
    <cellStyle name="Normal 10 4 3" xfId="729" xr:uid="{00000000-0005-0000-0000-0000C2010000}"/>
    <cellStyle name="Normal 10 4 4" xfId="599" xr:uid="{00000000-0005-0000-0000-0000C3010000}"/>
    <cellStyle name="Normal 10 5" xfId="66" xr:uid="{00000000-0005-0000-0000-0000C4010000}"/>
    <cellStyle name="Normal 10 5 2" xfId="294" xr:uid="{00000000-0005-0000-0000-0000C5010000}"/>
    <cellStyle name="Normal 10 5 2 2" xfId="810" xr:uid="{00000000-0005-0000-0000-0000C6010000}"/>
    <cellStyle name="Normal 10 5 3" xfId="730" xr:uid="{00000000-0005-0000-0000-0000C7010000}"/>
    <cellStyle name="Normal 10 6" xfId="290" xr:uid="{00000000-0005-0000-0000-0000C8010000}"/>
    <cellStyle name="Normal 10 6 2" xfId="811" xr:uid="{00000000-0005-0000-0000-0000C9010000}"/>
    <cellStyle name="Normal 10 6 3" xfId="668" xr:uid="{00000000-0005-0000-0000-0000CA010000}"/>
    <cellStyle name="Normal 10 7" xfId="698" xr:uid="{00000000-0005-0000-0000-0000CB010000}"/>
    <cellStyle name="Normal 10 8" xfId="589" xr:uid="{00000000-0005-0000-0000-0000CC010000}"/>
    <cellStyle name="Normal 11" xfId="67" xr:uid="{00000000-0005-0000-0000-0000CD010000}"/>
    <cellStyle name="Normal 11 2" xfId="68" xr:uid="{00000000-0005-0000-0000-0000CE010000}"/>
    <cellStyle name="Normal 11 2 2" xfId="69" xr:uid="{00000000-0005-0000-0000-0000CF010000}"/>
    <cellStyle name="Normal 11 2 2 2" xfId="297" xr:uid="{00000000-0005-0000-0000-0000D0010000}"/>
    <cellStyle name="Normal 11 2 2 2 2" xfId="447" xr:uid="{00000000-0005-0000-0000-0000D1010000}"/>
    <cellStyle name="Normal 11 2 2 2 2 2" xfId="622" xr:uid="{00000000-0005-0000-0000-0000D2010000}"/>
    <cellStyle name="Normal 11 2 2 2 3" xfId="526" xr:uid="{00000000-0005-0000-0000-0000D3010000}"/>
    <cellStyle name="Normal 11 2 2 3" xfId="446" xr:uid="{00000000-0005-0000-0000-0000D4010000}"/>
    <cellStyle name="Normal 11 2 2 3 2" xfId="601" xr:uid="{00000000-0005-0000-0000-0000D5010000}"/>
    <cellStyle name="Normal 11 2 2 4" xfId="525" xr:uid="{00000000-0005-0000-0000-0000D6010000}"/>
    <cellStyle name="Normal 11 2 3" xfId="296" xr:uid="{00000000-0005-0000-0000-0000D7010000}"/>
    <cellStyle name="Normal 11 2 3 2" xfId="448" xr:uid="{00000000-0005-0000-0000-0000D8010000}"/>
    <cellStyle name="Normal 11 2 3 2 2" xfId="620" xr:uid="{00000000-0005-0000-0000-0000D9010000}"/>
    <cellStyle name="Normal 11 2 3 3" xfId="527" xr:uid="{00000000-0005-0000-0000-0000DA010000}"/>
    <cellStyle name="Normal 11 2 4" xfId="445" xr:uid="{00000000-0005-0000-0000-0000DB010000}"/>
    <cellStyle name="Normal 11 2 4 2" xfId="600" xr:uid="{00000000-0005-0000-0000-0000DC010000}"/>
    <cellStyle name="Normal 11 2 5" xfId="524" xr:uid="{00000000-0005-0000-0000-0000DD010000}"/>
    <cellStyle name="Normal 11 3" xfId="70" xr:uid="{00000000-0005-0000-0000-0000DE010000}"/>
    <cellStyle name="Normal 11 4" xfId="295" xr:uid="{00000000-0005-0000-0000-0000DF010000}"/>
    <cellStyle name="Normal 11 4 2" xfId="449" xr:uid="{00000000-0005-0000-0000-0000E0010000}"/>
    <cellStyle name="Normal 11 4 2 2" xfId="615" xr:uid="{00000000-0005-0000-0000-0000E1010000}"/>
    <cellStyle name="Normal 11 4 3" xfId="528" xr:uid="{00000000-0005-0000-0000-0000E2010000}"/>
    <cellStyle name="Normal 11 5" xfId="380" xr:uid="{00000000-0005-0000-0000-0000E3010000}"/>
    <cellStyle name="Normal 11 6" xfId="417" xr:uid="{00000000-0005-0000-0000-0000E4010000}"/>
    <cellStyle name="Normal 11 7" xfId="500" xr:uid="{00000000-0005-0000-0000-0000E5010000}"/>
    <cellStyle name="Normal 12" xfId="71" xr:uid="{00000000-0005-0000-0000-0000E6010000}"/>
    <cellStyle name="Normal 12 2" xfId="72" xr:uid="{00000000-0005-0000-0000-0000E7010000}"/>
    <cellStyle name="Normal 12 2 2" xfId="602" xr:uid="{00000000-0005-0000-0000-0000E8010000}"/>
    <cellStyle name="Normal 12 3" xfId="415" xr:uid="{00000000-0005-0000-0000-0000E9010000}"/>
    <cellStyle name="Normal 13" xfId="73" xr:uid="{00000000-0005-0000-0000-0000EA010000}"/>
    <cellStyle name="Normal 13 2" xfId="298" xr:uid="{00000000-0005-0000-0000-0000EB010000}"/>
    <cellStyle name="Normal 13 2 2" xfId="451" xr:uid="{00000000-0005-0000-0000-0000EC010000}"/>
    <cellStyle name="Normal 13 2 2 2" xfId="621" xr:uid="{00000000-0005-0000-0000-0000ED010000}"/>
    <cellStyle name="Normal 13 2 3" xfId="530" xr:uid="{00000000-0005-0000-0000-0000EE010000}"/>
    <cellStyle name="Normal 13 3" xfId="450" xr:uid="{00000000-0005-0000-0000-0000EF010000}"/>
    <cellStyle name="Normal 13 3 2" xfId="603" xr:uid="{00000000-0005-0000-0000-0000F0010000}"/>
    <cellStyle name="Normal 13 4" xfId="529" xr:uid="{00000000-0005-0000-0000-0000F1010000}"/>
    <cellStyle name="Normal 14" xfId="132" xr:uid="{00000000-0005-0000-0000-0000F2010000}"/>
    <cellStyle name="Normal 14 2" xfId="637" xr:uid="{00000000-0005-0000-0000-0000F3010000}"/>
    <cellStyle name="Normal 15" xfId="183" xr:uid="{00000000-0005-0000-0000-0000F4010000}"/>
    <cellStyle name="Normal 15 2" xfId="325" xr:uid="{00000000-0005-0000-0000-0000F5010000}"/>
    <cellStyle name="Normal 15 2 2" xfId="453" xr:uid="{00000000-0005-0000-0000-0000F6010000}"/>
    <cellStyle name="Normal 15 2 2 2" xfId="773" xr:uid="{00000000-0005-0000-0000-0000F7010000}"/>
    <cellStyle name="Normal 15 2 3" xfId="532" xr:uid="{00000000-0005-0000-0000-0000F8010000}"/>
    <cellStyle name="Normal 15 3" xfId="452" xr:uid="{00000000-0005-0000-0000-0000F9010000}"/>
    <cellStyle name="Normal 15 3 2" xfId="642" xr:uid="{00000000-0005-0000-0000-0000FA010000}"/>
    <cellStyle name="Normal 15 4" xfId="531" xr:uid="{00000000-0005-0000-0000-0000FB010000}"/>
    <cellStyle name="Normal 16" xfId="224" xr:uid="{00000000-0005-0000-0000-0000FC010000}"/>
    <cellStyle name="Normal 16 2" xfId="339" xr:uid="{00000000-0005-0000-0000-0000FD010000}"/>
    <cellStyle name="Normal 16 2 2" xfId="455" xr:uid="{00000000-0005-0000-0000-0000FE010000}"/>
    <cellStyle name="Normal 16 2 2 2" xfId="831" xr:uid="{00000000-0005-0000-0000-0000FF010000}"/>
    <cellStyle name="Normal 16 2 3" xfId="669" xr:uid="{00000000-0005-0000-0000-000000020000}"/>
    <cellStyle name="Normal 16 2 4" xfId="534" xr:uid="{00000000-0005-0000-0000-000001020000}"/>
    <cellStyle name="Normal 16 3" xfId="454" xr:uid="{00000000-0005-0000-0000-000002020000}"/>
    <cellStyle name="Normal 16 3 2" xfId="643" xr:uid="{00000000-0005-0000-0000-000003020000}"/>
    <cellStyle name="Normal 16 4" xfId="533" xr:uid="{00000000-0005-0000-0000-000004020000}"/>
    <cellStyle name="Normal 17" xfId="229" xr:uid="{00000000-0005-0000-0000-000005020000}"/>
    <cellStyle name="Normal 17 2" xfId="381" xr:uid="{00000000-0005-0000-0000-000006020000}"/>
    <cellStyle name="Normal 17 2 2" xfId="670" xr:uid="{00000000-0005-0000-0000-000007020000}"/>
    <cellStyle name="Normal 17 3" xfId="456" xr:uid="{00000000-0005-0000-0000-000008020000}"/>
    <cellStyle name="Normal 17 3 2" xfId="834" xr:uid="{00000000-0005-0000-0000-000009020000}"/>
    <cellStyle name="Normal 17 4" xfId="646" xr:uid="{00000000-0005-0000-0000-00000A020000}"/>
    <cellStyle name="Normal 17 5" xfId="535" xr:uid="{00000000-0005-0000-0000-00000B020000}"/>
    <cellStyle name="Normal 18" xfId="344" xr:uid="{00000000-0005-0000-0000-00000C020000}"/>
    <cellStyle name="Normal 18 2" xfId="382" xr:uid="{00000000-0005-0000-0000-00000D020000}"/>
    <cellStyle name="Normal 18 3" xfId="486" xr:uid="{00000000-0005-0000-0000-00000E020000}"/>
    <cellStyle name="Normal 18 4" xfId="570" xr:uid="{00000000-0005-0000-0000-00000F020000}"/>
    <cellStyle name="Normal 19" xfId="383" xr:uid="{00000000-0005-0000-0000-000010020000}"/>
    <cellStyle name="Normal 19 2" xfId="487" xr:uid="{00000000-0005-0000-0000-000011020000}"/>
    <cellStyle name="Normal 19 3" xfId="571" xr:uid="{00000000-0005-0000-0000-000012020000}"/>
    <cellStyle name="Normal 2" xfId="4" xr:uid="{00000000-0005-0000-0000-000013020000}"/>
    <cellStyle name="Normal 2 10" xfId="11" xr:uid="{00000000-0005-0000-0000-000014020000}"/>
    <cellStyle name="Normal 2 2" xfId="74" xr:uid="{00000000-0005-0000-0000-000015020000}"/>
    <cellStyle name="Normal 2 2 2" xfId="237" xr:uid="{00000000-0005-0000-0000-000016020000}"/>
    <cellStyle name="Normal 2 2 3" xfId="236" xr:uid="{00000000-0005-0000-0000-000017020000}"/>
    <cellStyle name="Normal 2 2 3 2" xfId="885" xr:uid="{00000000-0005-0000-0000-000018020000}"/>
    <cellStyle name="Normal 2 2 4" xfId="421" xr:uid="{00000000-0005-0000-0000-000019020000}"/>
    <cellStyle name="Normal 2 2 4 2" xfId="583" xr:uid="{00000000-0005-0000-0000-00001A020000}"/>
    <cellStyle name="Normal 2 3" xfId="75" xr:uid="{00000000-0005-0000-0000-00001B020000}"/>
    <cellStyle name="Normal 2 3 2" xfId="384" xr:uid="{00000000-0005-0000-0000-00001C020000}"/>
    <cellStyle name="Normal 2 3 2 2" xfId="385" xr:uid="{00000000-0005-0000-0000-00001D020000}"/>
    <cellStyle name="Normal 2 3 2 2 2" xfId="775" xr:uid="{00000000-0005-0000-0000-00001E020000}"/>
    <cellStyle name="Normal 2 3 2 3" xfId="774" xr:uid="{00000000-0005-0000-0000-00001F020000}"/>
    <cellStyle name="Normal 2 3 3" xfId="386" xr:uid="{00000000-0005-0000-0000-000020020000}"/>
    <cellStyle name="Normal 2 3 3 2" xfId="776" xr:uid="{00000000-0005-0000-0000-000021020000}"/>
    <cellStyle name="Normal 2 4" xfId="76" xr:uid="{00000000-0005-0000-0000-000022020000}"/>
    <cellStyle name="Normal 2 4 2" xfId="154" xr:uid="{00000000-0005-0000-0000-000023020000}"/>
    <cellStyle name="Normal 2 4 2 2" xfId="777" xr:uid="{00000000-0005-0000-0000-000024020000}"/>
    <cellStyle name="Normal 2 4 2 3" xfId="647" xr:uid="{00000000-0005-0000-0000-000025020000}"/>
    <cellStyle name="Normal 2 5" xfId="77" xr:uid="{00000000-0005-0000-0000-000026020000}"/>
    <cellStyle name="Normal 2 5 2" xfId="169" xr:uid="{00000000-0005-0000-0000-000027020000}"/>
    <cellStyle name="Normal 2 5 2 2" xfId="778" xr:uid="{00000000-0005-0000-0000-000028020000}"/>
    <cellStyle name="Normal 2 5 2 3" xfId="648" xr:uid="{00000000-0005-0000-0000-000029020000}"/>
    <cellStyle name="Normal 2 5 3" xfId="145" xr:uid="{00000000-0005-0000-0000-00002A020000}"/>
    <cellStyle name="Normal 2 5 3 2" xfId="653" xr:uid="{00000000-0005-0000-0000-00002B020000}"/>
    <cellStyle name="Normal 2 6" xfId="78" xr:uid="{00000000-0005-0000-0000-00002C020000}"/>
    <cellStyle name="Normal 2 6 2" xfId="594" xr:uid="{00000000-0005-0000-0000-00002D020000}"/>
    <cellStyle name="Normal 2 7" xfId="138" xr:uid="{00000000-0005-0000-0000-00002E020000}"/>
    <cellStyle name="Normal 2 7 2" xfId="612" xr:uid="{00000000-0005-0000-0000-00002F020000}"/>
    <cellStyle name="Normal 2 8" xfId="234" xr:uid="{00000000-0005-0000-0000-000030020000}"/>
    <cellStyle name="Normal 2 9" xfId="408" xr:uid="{00000000-0005-0000-0000-000031020000}"/>
    <cellStyle name="Normal 20" xfId="411" xr:uid="{00000000-0005-0000-0000-000032020000}"/>
    <cellStyle name="Normal 20 2" xfId="680" xr:uid="{00000000-0005-0000-0000-000033020000}"/>
    <cellStyle name="Normal 21" xfId="498" xr:uid="{00000000-0005-0000-0000-000034020000}"/>
    <cellStyle name="Normal 22" xfId="832" xr:uid="{00000000-0005-0000-0000-000035020000}"/>
    <cellStyle name="Normal 23" xfId="6" xr:uid="{00000000-0005-0000-0000-000036020000}"/>
    <cellStyle name="Normal 3" xfId="12" xr:uid="{00000000-0005-0000-0000-000037020000}"/>
    <cellStyle name="Normal 3 10" xfId="152" xr:uid="{00000000-0005-0000-0000-000038020000}"/>
    <cellStyle name="Normal 3 10 2" xfId="640" xr:uid="{00000000-0005-0000-0000-000039020000}"/>
    <cellStyle name="Normal 3 11" xfId="238" xr:uid="{00000000-0005-0000-0000-00003A020000}"/>
    <cellStyle name="Normal 3 11 2" xfId="685" xr:uid="{00000000-0005-0000-0000-00003B020000}"/>
    <cellStyle name="Normal 3 12" xfId="407" xr:uid="{00000000-0005-0000-0000-00003C020000}"/>
    <cellStyle name="Normal 3 12 2" xfId="581" xr:uid="{00000000-0005-0000-0000-00003D020000}"/>
    <cellStyle name="Normal 3 2" xfId="79" xr:uid="{00000000-0005-0000-0000-00003E020000}"/>
    <cellStyle name="Normal 3 2 2" xfId="80" xr:uid="{00000000-0005-0000-0000-00003F020000}"/>
    <cellStyle name="Normal 3 2 2 2" xfId="81" xr:uid="{00000000-0005-0000-0000-000040020000}"/>
    <cellStyle name="Normal 3 2 2 2 2" xfId="301" xr:uid="{00000000-0005-0000-0000-000041020000}"/>
    <cellStyle name="Normal 3 2 2 2 2 2" xfId="460" xr:uid="{00000000-0005-0000-0000-000042020000}"/>
    <cellStyle name="Normal 3 2 2 2 2 3" xfId="539" xr:uid="{00000000-0005-0000-0000-000043020000}"/>
    <cellStyle name="Normal 3 2 2 2 3" xfId="459" xr:uid="{00000000-0005-0000-0000-000044020000}"/>
    <cellStyle name="Normal 3 2 2 2 4" xfId="538" xr:uid="{00000000-0005-0000-0000-000045020000}"/>
    <cellStyle name="Normal 3 2 2 3" xfId="82" xr:uid="{00000000-0005-0000-0000-000046020000}"/>
    <cellStyle name="Normal 3 2 2 3 2" xfId="302" xr:uid="{00000000-0005-0000-0000-000047020000}"/>
    <cellStyle name="Normal 3 2 2 3 2 2" xfId="462" xr:uid="{00000000-0005-0000-0000-000048020000}"/>
    <cellStyle name="Normal 3 2 2 3 2 3" xfId="541" xr:uid="{00000000-0005-0000-0000-000049020000}"/>
    <cellStyle name="Normal 3 2 2 3 3" xfId="461" xr:uid="{00000000-0005-0000-0000-00004A020000}"/>
    <cellStyle name="Normal 3 2 2 3 4" xfId="540" xr:uid="{00000000-0005-0000-0000-00004B020000}"/>
    <cellStyle name="Normal 3 2 2 4" xfId="240" xr:uid="{00000000-0005-0000-0000-00004C020000}"/>
    <cellStyle name="Normal 3 2 2 4 2" xfId="463" xr:uid="{00000000-0005-0000-0000-00004D020000}"/>
    <cellStyle name="Normal 3 2 2 4 2 2" xfId="618" xr:uid="{00000000-0005-0000-0000-00004E020000}"/>
    <cellStyle name="Normal 3 2 2 4 3" xfId="542" xr:uid="{00000000-0005-0000-0000-00004F020000}"/>
    <cellStyle name="Normal 3 2 2 5" xfId="300" xr:uid="{00000000-0005-0000-0000-000050020000}"/>
    <cellStyle name="Normal 3 2 2 5 2" xfId="464" xr:uid="{00000000-0005-0000-0000-000051020000}"/>
    <cellStyle name="Normal 3 2 2 5 3" xfId="543" xr:uid="{00000000-0005-0000-0000-000052020000}"/>
    <cellStyle name="Normal 3 2 2 6" xfId="458" xr:uid="{00000000-0005-0000-0000-000053020000}"/>
    <cellStyle name="Normal 3 2 2 7" xfId="537" xr:uid="{00000000-0005-0000-0000-000054020000}"/>
    <cellStyle name="Normal 3 2 3" xfId="83" xr:uid="{00000000-0005-0000-0000-000055020000}"/>
    <cellStyle name="Normal 3 2 3 2" xfId="303" xr:uid="{00000000-0005-0000-0000-000056020000}"/>
    <cellStyle name="Normal 3 2 3 2 2" xfId="466" xr:uid="{00000000-0005-0000-0000-000057020000}"/>
    <cellStyle name="Normal 3 2 3 2 3" xfId="545" xr:uid="{00000000-0005-0000-0000-000058020000}"/>
    <cellStyle name="Normal 3 2 3 3" xfId="465" xr:uid="{00000000-0005-0000-0000-000059020000}"/>
    <cellStyle name="Normal 3 2 3 4" xfId="544" xr:uid="{00000000-0005-0000-0000-00005A020000}"/>
    <cellStyle name="Normal 3 2 4" xfId="84" xr:uid="{00000000-0005-0000-0000-00005B020000}"/>
    <cellStyle name="Normal 3 2 4 2" xfId="304" xr:uid="{00000000-0005-0000-0000-00005C020000}"/>
    <cellStyle name="Normal 3 2 4 2 2" xfId="468" xr:uid="{00000000-0005-0000-0000-00005D020000}"/>
    <cellStyle name="Normal 3 2 4 2 3" xfId="547" xr:uid="{00000000-0005-0000-0000-00005E020000}"/>
    <cellStyle name="Normal 3 2 4 3" xfId="467" xr:uid="{00000000-0005-0000-0000-00005F020000}"/>
    <cellStyle name="Normal 3 2 4 4" xfId="546" xr:uid="{00000000-0005-0000-0000-000060020000}"/>
    <cellStyle name="Normal 3 2 5" xfId="155" xr:uid="{00000000-0005-0000-0000-000061020000}"/>
    <cellStyle name="Normal 3 2 5 2" xfId="323" xr:uid="{00000000-0005-0000-0000-000062020000}"/>
    <cellStyle name="Normal 3 2 5 2 2" xfId="470" xr:uid="{00000000-0005-0000-0000-000063020000}"/>
    <cellStyle name="Normal 3 2 5 2 2 2" xfId="671" xr:uid="{00000000-0005-0000-0000-000064020000}"/>
    <cellStyle name="Normal 3 2 5 2 3" xfId="549" xr:uid="{00000000-0005-0000-0000-000065020000}"/>
    <cellStyle name="Normal 3 2 5 3" xfId="469" xr:uid="{00000000-0005-0000-0000-000066020000}"/>
    <cellStyle name="Normal 3 2 5 4" xfId="548" xr:uid="{00000000-0005-0000-0000-000067020000}"/>
    <cellStyle name="Normal 3 2 6" xfId="239" xr:uid="{00000000-0005-0000-0000-000068020000}"/>
    <cellStyle name="Normal 3 2 6 2" xfId="471" xr:uid="{00000000-0005-0000-0000-000069020000}"/>
    <cellStyle name="Normal 3 2 6 2 2" xfId="672" xr:uid="{00000000-0005-0000-0000-00006A020000}"/>
    <cellStyle name="Normal 3 2 6 3" xfId="550" xr:uid="{00000000-0005-0000-0000-00006B020000}"/>
    <cellStyle name="Normal 3 2 7" xfId="299" xr:uid="{00000000-0005-0000-0000-00006C020000}"/>
    <cellStyle name="Normal 3 2 7 2" xfId="472" xr:uid="{00000000-0005-0000-0000-00006D020000}"/>
    <cellStyle name="Normal 3 2 7 3" xfId="551" xr:uid="{00000000-0005-0000-0000-00006E020000}"/>
    <cellStyle name="Normal 3 2 8" xfId="457" xr:uid="{00000000-0005-0000-0000-00006F020000}"/>
    <cellStyle name="Normal 3 2 9" xfId="536" xr:uid="{00000000-0005-0000-0000-000070020000}"/>
    <cellStyle name="Normal 3 2_Exec Summ" xfId="85" xr:uid="{00000000-0005-0000-0000-000071020000}"/>
    <cellStyle name="Normal 3 3" xfId="86" xr:uid="{00000000-0005-0000-0000-000072020000}"/>
    <cellStyle name="Normal 3 3 2" xfId="87" xr:uid="{00000000-0005-0000-0000-000073020000}"/>
    <cellStyle name="Normal 3 3 2 2" xfId="306" xr:uid="{00000000-0005-0000-0000-000074020000}"/>
    <cellStyle name="Normal 3 3 2 2 2" xfId="755" xr:uid="{00000000-0005-0000-0000-000075020000}"/>
    <cellStyle name="Normal 3 3 2 2 3" xfId="619" xr:uid="{00000000-0005-0000-0000-000076020000}"/>
    <cellStyle name="Normal 3 3 2 3" xfId="705" xr:uid="{00000000-0005-0000-0000-000077020000}"/>
    <cellStyle name="Normal 3 3 2 4" xfId="590" xr:uid="{00000000-0005-0000-0000-000078020000}"/>
    <cellStyle name="Normal 3 3 3" xfId="88" xr:uid="{00000000-0005-0000-0000-000079020000}"/>
    <cellStyle name="Normal 3 3 3 2" xfId="307" xr:uid="{00000000-0005-0000-0000-00007A020000}"/>
    <cellStyle name="Normal 3 3 3 2 2" xfId="812" xr:uid="{00000000-0005-0000-0000-00007B020000}"/>
    <cellStyle name="Normal 3 3 3 3" xfId="731" xr:uid="{00000000-0005-0000-0000-00007C020000}"/>
    <cellStyle name="Normal 3 3 4" xfId="241" xr:uid="{00000000-0005-0000-0000-00007D020000}"/>
    <cellStyle name="Normal 3 3 4 2" xfId="473" xr:uid="{00000000-0005-0000-0000-00007E020000}"/>
    <cellStyle name="Normal 3 3 4 2 2" xfId="813" xr:uid="{00000000-0005-0000-0000-00007F020000}"/>
    <cellStyle name="Normal 3 3 4 3" xfId="673" xr:uid="{00000000-0005-0000-0000-000080020000}"/>
    <cellStyle name="Normal 3 3 4 4" xfId="552" xr:uid="{00000000-0005-0000-0000-000081020000}"/>
    <cellStyle name="Normal 3 3 5" xfId="305" xr:uid="{00000000-0005-0000-0000-000082020000}"/>
    <cellStyle name="Normal 3 3 5 2" xfId="694" xr:uid="{00000000-0005-0000-0000-000083020000}"/>
    <cellStyle name="Normal 3 3 6" xfId="586" xr:uid="{00000000-0005-0000-0000-000084020000}"/>
    <cellStyle name="Normal 3 4" xfId="89" xr:uid="{00000000-0005-0000-0000-000085020000}"/>
    <cellStyle name="Normal 3 4 2" xfId="90" xr:uid="{00000000-0005-0000-0000-000086020000}"/>
    <cellStyle name="Normal 3 4 2 2" xfId="309" xr:uid="{00000000-0005-0000-0000-000087020000}"/>
    <cellStyle name="Normal 3 4 2 2 2" xfId="814" xr:uid="{00000000-0005-0000-0000-000088020000}"/>
    <cellStyle name="Normal 3 4 2 3" xfId="732" xr:uid="{00000000-0005-0000-0000-000089020000}"/>
    <cellStyle name="Normal 3 4 3" xfId="250" xr:uid="{00000000-0005-0000-0000-00008A020000}"/>
    <cellStyle name="Normal 3 4 3 2" xfId="815" xr:uid="{00000000-0005-0000-0000-00008B020000}"/>
    <cellStyle name="Normal 3 4 3 3" xfId="674" xr:uid="{00000000-0005-0000-0000-00008C020000}"/>
    <cellStyle name="Normal 3 4 4" xfId="308" xr:uid="{00000000-0005-0000-0000-00008D020000}"/>
    <cellStyle name="Normal 3 5" xfId="91" xr:uid="{00000000-0005-0000-0000-00008E020000}"/>
    <cellStyle name="Normal 3 5 2" xfId="310" xr:uid="{00000000-0005-0000-0000-00008F020000}"/>
    <cellStyle name="Normal 3 5 2 2" xfId="816" xr:uid="{00000000-0005-0000-0000-000090020000}"/>
    <cellStyle name="Normal 3 5 3" xfId="733" xr:uid="{00000000-0005-0000-0000-000091020000}"/>
    <cellStyle name="Normal 3 6" xfId="92" xr:uid="{00000000-0005-0000-0000-000092020000}"/>
    <cellStyle name="Normal 3 6 2" xfId="311" xr:uid="{00000000-0005-0000-0000-000093020000}"/>
    <cellStyle name="Normal 3 6 2 2" xfId="817" xr:uid="{00000000-0005-0000-0000-000094020000}"/>
    <cellStyle name="Normal 3 6 2 3" xfId="675" xr:uid="{00000000-0005-0000-0000-000095020000}"/>
    <cellStyle name="Normal 3 6 3" xfId="734" xr:uid="{00000000-0005-0000-0000-000096020000}"/>
    <cellStyle name="Normal 3 6 4" xfId="604" xr:uid="{00000000-0005-0000-0000-000097020000}"/>
    <cellStyle name="Normal 3 7" xfId="147" xr:uid="{00000000-0005-0000-0000-000098020000}"/>
    <cellStyle name="Normal 3 7 2" xfId="748" xr:uid="{00000000-0005-0000-0000-000099020000}"/>
    <cellStyle name="Normal 3 7 3" xfId="613" xr:uid="{00000000-0005-0000-0000-00009A020000}"/>
    <cellStyle name="Normal 3 8" xfId="151" xr:uid="{00000000-0005-0000-0000-00009B020000}"/>
    <cellStyle name="Normal 3 8 2" xfId="751" xr:uid="{00000000-0005-0000-0000-00009C020000}"/>
    <cellStyle name="Normal 3 8 3" xfId="616" xr:uid="{00000000-0005-0000-0000-00009D020000}"/>
    <cellStyle name="Normal 3 9" xfId="177" xr:uid="{00000000-0005-0000-0000-00009E020000}"/>
    <cellStyle name="Normal 3 9 2" xfId="757" xr:uid="{00000000-0005-0000-0000-00009F020000}"/>
    <cellStyle name="Normal 3 9 3" xfId="623" xr:uid="{00000000-0005-0000-0000-0000A0020000}"/>
    <cellStyle name="Normal 4" xfId="93" xr:uid="{00000000-0005-0000-0000-0000A1020000}"/>
    <cellStyle name="Normal 4 2" xfId="94" xr:uid="{00000000-0005-0000-0000-0000A2020000}"/>
    <cellStyle name="Normal 4 2 2" xfId="247" xr:uid="{00000000-0005-0000-0000-0000A3020000}"/>
    <cellStyle name="Normal 4 2 2 2" xfId="474" xr:uid="{00000000-0005-0000-0000-0000A4020000}"/>
    <cellStyle name="Normal 4 2 2 3" xfId="555" xr:uid="{00000000-0005-0000-0000-0000A5020000}"/>
    <cellStyle name="Normal 4 3" xfId="95" xr:uid="{00000000-0005-0000-0000-0000A6020000}"/>
    <cellStyle name="Normal 4 4" xfId="156" xr:uid="{00000000-0005-0000-0000-0000A7020000}"/>
    <cellStyle name="Normal 4 4 2" xfId="784" xr:uid="{00000000-0005-0000-0000-0000A8020000}"/>
    <cellStyle name="Normal 4 4 3" xfId="835" xr:uid="{00000000-0005-0000-0000-0000A9020000}"/>
    <cellStyle name="Normal 4 4 4" xfId="658" xr:uid="{00000000-0005-0000-0000-0000AA020000}"/>
    <cellStyle name="Normal 4 5" xfId="242" xr:uid="{00000000-0005-0000-0000-0000AB020000}"/>
    <cellStyle name="Normal 4 6" xfId="414" xr:uid="{00000000-0005-0000-0000-0000AC020000}"/>
    <cellStyle name="Normal 4 7" xfId="886" xr:uid="{00000000-0005-0000-0000-0000AD020000}"/>
    <cellStyle name="Normal 5" xfId="10" xr:uid="{00000000-0005-0000-0000-0000AE020000}"/>
    <cellStyle name="Normal 5 2" xfId="96" xr:uid="{00000000-0005-0000-0000-0000AF020000}"/>
    <cellStyle name="Normal 5 2 2" xfId="97" xr:uid="{00000000-0005-0000-0000-0000B0020000}"/>
    <cellStyle name="Normal 5 2 2 2" xfId="387" xr:uid="{00000000-0005-0000-0000-0000B1020000}"/>
    <cellStyle name="Normal 5 2 2 2 2" xfId="764" xr:uid="{00000000-0005-0000-0000-0000B2020000}"/>
    <cellStyle name="Normal 5 2 2 2 3" xfId="630" xr:uid="{00000000-0005-0000-0000-0000B3020000}"/>
    <cellStyle name="Normal 5 2 2 3" xfId="735" xr:uid="{00000000-0005-0000-0000-0000B4020000}"/>
    <cellStyle name="Normal 5 2 2 4" xfId="605" xr:uid="{00000000-0005-0000-0000-0000B5020000}"/>
    <cellStyle name="Normal 5 2 2 5" xfId="843" xr:uid="{00000000-0005-0000-0000-0000B6020000}"/>
    <cellStyle name="Normal 5 2 3" xfId="98" xr:uid="{00000000-0005-0000-0000-0000B7020000}"/>
    <cellStyle name="Normal 5 2 3 2" xfId="388" xr:uid="{00000000-0005-0000-0000-0000B8020000}"/>
    <cellStyle name="Normal 5 2 3 2 2" xfId="765" xr:uid="{00000000-0005-0000-0000-0000B9020000}"/>
    <cellStyle name="Normal 5 2 3 2 3" xfId="631" xr:uid="{00000000-0005-0000-0000-0000BA020000}"/>
    <cellStyle name="Normal 5 2 3 3" xfId="736" xr:uid="{00000000-0005-0000-0000-0000BB020000}"/>
    <cellStyle name="Normal 5 2 3 4" xfId="606" xr:uid="{00000000-0005-0000-0000-0000BC020000}"/>
    <cellStyle name="Normal 5 2 4" xfId="244" xr:uid="{00000000-0005-0000-0000-0000BD020000}"/>
    <cellStyle name="Normal 5 2 4 2" xfId="759" xr:uid="{00000000-0005-0000-0000-0000BE020000}"/>
    <cellStyle name="Normal 5 2 4 3" xfId="625" xr:uid="{00000000-0005-0000-0000-0000BF020000}"/>
    <cellStyle name="Normal 5 2 5" xfId="695" xr:uid="{00000000-0005-0000-0000-0000C0020000}"/>
    <cellStyle name="Normal 5 2 6" xfId="587" xr:uid="{00000000-0005-0000-0000-0000C1020000}"/>
    <cellStyle name="Normal 5 3" xfId="99" xr:uid="{00000000-0005-0000-0000-0000C2020000}"/>
    <cellStyle name="Normal 5 3 2" xfId="100" xr:uid="{00000000-0005-0000-0000-0000C3020000}"/>
    <cellStyle name="Normal 5 3 2 2" xfId="389" xr:uid="{00000000-0005-0000-0000-0000C4020000}"/>
    <cellStyle name="Normal 5 3 2 2 2" xfId="766" xr:uid="{00000000-0005-0000-0000-0000C5020000}"/>
    <cellStyle name="Normal 5 3 2 2 3" xfId="632" xr:uid="{00000000-0005-0000-0000-0000C6020000}"/>
    <cellStyle name="Normal 5 3 2 3" xfId="737" xr:uid="{00000000-0005-0000-0000-0000C7020000}"/>
    <cellStyle name="Normal 5 3 2 4" xfId="607" xr:uid="{00000000-0005-0000-0000-0000C8020000}"/>
    <cellStyle name="Normal 5 3 2 5" xfId="844" xr:uid="{00000000-0005-0000-0000-0000C9020000}"/>
    <cellStyle name="Normal 5 3 3" xfId="101" xr:uid="{00000000-0005-0000-0000-0000CA020000}"/>
    <cellStyle name="Normal 5 3 3 2" xfId="390" xr:uid="{00000000-0005-0000-0000-0000CB020000}"/>
    <cellStyle name="Normal 5 3 3 2 2" xfId="767" xr:uid="{00000000-0005-0000-0000-0000CC020000}"/>
    <cellStyle name="Normal 5 3 3 2 3" xfId="633" xr:uid="{00000000-0005-0000-0000-0000CD020000}"/>
    <cellStyle name="Normal 5 3 3 3" xfId="738" xr:uid="{00000000-0005-0000-0000-0000CE020000}"/>
    <cellStyle name="Normal 5 3 3 4" xfId="608" xr:uid="{00000000-0005-0000-0000-0000CF020000}"/>
    <cellStyle name="Normal 5 3 4" xfId="391" xr:uid="{00000000-0005-0000-0000-0000D0020000}"/>
    <cellStyle name="Normal 5 3 4 2" xfId="760" xr:uid="{00000000-0005-0000-0000-0000D1020000}"/>
    <cellStyle name="Normal 5 3 4 3" xfId="626" xr:uid="{00000000-0005-0000-0000-0000D2020000}"/>
    <cellStyle name="Normal 5 3 5" xfId="696" xr:uid="{00000000-0005-0000-0000-0000D3020000}"/>
    <cellStyle name="Normal 5 3 6" xfId="588" xr:uid="{00000000-0005-0000-0000-0000D4020000}"/>
    <cellStyle name="Normal 5 4" xfId="102" xr:uid="{00000000-0005-0000-0000-0000D5020000}"/>
    <cellStyle name="Normal 5 4 2" xfId="392" xr:uid="{00000000-0005-0000-0000-0000D6020000}"/>
    <cellStyle name="Normal 5 4 2 2" xfId="768" xr:uid="{00000000-0005-0000-0000-0000D7020000}"/>
    <cellStyle name="Normal 5 4 2 3" xfId="634" xr:uid="{00000000-0005-0000-0000-0000D8020000}"/>
    <cellStyle name="Normal 5 4 3" xfId="739" xr:uid="{00000000-0005-0000-0000-0000D9020000}"/>
    <cellStyle name="Normal 5 4 4" xfId="609" xr:uid="{00000000-0005-0000-0000-0000DA020000}"/>
    <cellStyle name="Normal 5 5" xfId="243" xr:uid="{00000000-0005-0000-0000-0000DB020000}"/>
    <cellStyle name="Normal 5 5 2" xfId="475" xr:uid="{00000000-0005-0000-0000-0000DC020000}"/>
    <cellStyle name="Normal 5 5 2 2" xfId="758" xr:uid="{00000000-0005-0000-0000-0000DD020000}"/>
    <cellStyle name="Normal 5 5 3" xfId="624" xr:uid="{00000000-0005-0000-0000-0000DE020000}"/>
    <cellStyle name="Normal 5 5 4" xfId="557" xr:uid="{00000000-0005-0000-0000-0000DF020000}"/>
    <cellStyle name="Normal 5 6" xfId="688" xr:uid="{00000000-0005-0000-0000-0000E0020000}"/>
    <cellStyle name="Normal 5 7" xfId="584" xr:uid="{00000000-0005-0000-0000-0000E1020000}"/>
    <cellStyle name="Normal 6" xfId="103" xr:uid="{00000000-0005-0000-0000-0000E2020000}"/>
    <cellStyle name="Normal 6 2" xfId="104" xr:uid="{00000000-0005-0000-0000-0000E3020000}"/>
    <cellStyle name="Normal 6 2 2" xfId="393" xr:uid="{00000000-0005-0000-0000-0000E4020000}"/>
    <cellStyle name="Normal 6 2 2 2" xfId="779" xr:uid="{00000000-0005-0000-0000-0000E5020000}"/>
    <cellStyle name="Normal 6 3" xfId="150" xr:uid="{00000000-0005-0000-0000-0000E6020000}"/>
    <cellStyle name="Normal 6 3 2" xfId="394" xr:uid="{00000000-0005-0000-0000-0000E7020000}"/>
    <cellStyle name="Normal 6 3 2 2" xfId="781" xr:uid="{00000000-0005-0000-0000-0000E8020000}"/>
    <cellStyle name="Normal 6 3 3" xfId="395" xr:uid="{00000000-0005-0000-0000-0000E9020000}"/>
    <cellStyle name="Normal 6 3 3 2" xfId="488" xr:uid="{00000000-0005-0000-0000-0000EA020000}"/>
    <cellStyle name="Normal 6 3 3 3" xfId="572" xr:uid="{00000000-0005-0000-0000-0000EB020000}"/>
    <cellStyle name="Normal 6 3 4" xfId="780" xr:uid="{00000000-0005-0000-0000-0000EC020000}"/>
    <cellStyle name="Normal 6 4" xfId="245" xr:uid="{00000000-0005-0000-0000-0000ED020000}"/>
    <cellStyle name="Normal 6 4 2" xfId="476" xr:uid="{00000000-0005-0000-0000-0000EE020000}"/>
    <cellStyle name="Normal 6 4 2 2" xfId="782" xr:uid="{00000000-0005-0000-0000-0000EF020000}"/>
    <cellStyle name="Normal 6 4 3" xfId="649" xr:uid="{00000000-0005-0000-0000-0000F0020000}"/>
    <cellStyle name="Normal 6 4 4" xfId="558" xr:uid="{00000000-0005-0000-0000-0000F1020000}"/>
    <cellStyle name="Normal 6 5" xfId="396" xr:uid="{00000000-0005-0000-0000-0000F2020000}"/>
    <cellStyle name="Normal 6 5 2" xfId="783" xr:uid="{00000000-0005-0000-0000-0000F3020000}"/>
    <cellStyle name="Normal 7" xfId="105" xr:uid="{00000000-0005-0000-0000-0000F4020000}"/>
    <cellStyle name="Normal 7 2" xfId="106" xr:uid="{00000000-0005-0000-0000-0000F5020000}"/>
    <cellStyle name="Normal 7 2 2" xfId="397" xr:uid="{00000000-0005-0000-0000-0000F6020000}"/>
    <cellStyle name="Normal 7 2 2 2" xfId="489" xr:uid="{00000000-0005-0000-0000-0000F7020000}"/>
    <cellStyle name="Normal 7 2 2 3" xfId="573" xr:uid="{00000000-0005-0000-0000-0000F8020000}"/>
    <cellStyle name="Normal 7 3" xfId="159" xr:uid="{00000000-0005-0000-0000-0000F9020000}"/>
    <cellStyle name="Normal 7 3 2" xfId="654" xr:uid="{00000000-0005-0000-0000-0000FA020000}"/>
    <cellStyle name="Normal 8" xfId="107" xr:uid="{00000000-0005-0000-0000-0000FB020000}"/>
    <cellStyle name="Normal 8 2" xfId="108" xr:uid="{00000000-0005-0000-0000-0000FC020000}"/>
    <cellStyle name="Normal 8 2 2" xfId="109" xr:uid="{00000000-0005-0000-0000-0000FD020000}"/>
    <cellStyle name="Normal 8 2 2 2" xfId="313" xr:uid="{00000000-0005-0000-0000-0000FE020000}"/>
    <cellStyle name="Normal 8 2 2 2 2" xfId="818" xr:uid="{00000000-0005-0000-0000-0000FF020000}"/>
    <cellStyle name="Normal 8 2 2 3" xfId="740" xr:uid="{00000000-0005-0000-0000-000000030000}"/>
    <cellStyle name="Normal 8 2 3" xfId="312" xr:uid="{00000000-0005-0000-0000-000001030000}"/>
    <cellStyle name="Normal 8 2 3 2" xfId="819" xr:uid="{00000000-0005-0000-0000-000002030000}"/>
    <cellStyle name="Normal 8 2 4" xfId="706" xr:uid="{00000000-0005-0000-0000-000003030000}"/>
    <cellStyle name="Normal 8 3" xfId="110" xr:uid="{00000000-0005-0000-0000-000004030000}"/>
    <cellStyle name="Normal 8 3 2" xfId="314" xr:uid="{00000000-0005-0000-0000-000005030000}"/>
    <cellStyle name="Normal 8 3 2 2" xfId="820" xr:uid="{00000000-0005-0000-0000-000006030000}"/>
    <cellStyle name="Normal 8 3 3" xfId="741" xr:uid="{00000000-0005-0000-0000-000007030000}"/>
    <cellStyle name="Normal 8 4" xfId="162" xr:uid="{00000000-0005-0000-0000-000008030000}"/>
    <cellStyle name="Normal 8 4 2" xfId="821" xr:uid="{00000000-0005-0000-0000-000009030000}"/>
    <cellStyle name="Normal 8 4 3" xfId="676" xr:uid="{00000000-0005-0000-0000-00000A030000}"/>
    <cellStyle name="Normal 8 5" xfId="398" xr:uid="{00000000-0005-0000-0000-00000B030000}"/>
    <cellStyle name="Normal 8 5 2" xfId="822" xr:uid="{00000000-0005-0000-0000-00000C030000}"/>
    <cellStyle name="Normal 8 6" xfId="689" xr:uid="{00000000-0005-0000-0000-00000D030000}"/>
    <cellStyle name="Normal 9" xfId="111" xr:uid="{00000000-0005-0000-0000-00000E030000}"/>
    <cellStyle name="Normal 9 2" xfId="112" xr:uid="{00000000-0005-0000-0000-00000F030000}"/>
    <cellStyle name="Normal 9 2 2" xfId="399" xr:uid="{00000000-0005-0000-0000-000010030000}"/>
    <cellStyle name="Normal 9 2 2 2" xfId="490" xr:uid="{00000000-0005-0000-0000-000011030000}"/>
    <cellStyle name="Normal 9 2 2 3" xfId="574" xr:uid="{00000000-0005-0000-0000-000012030000}"/>
    <cellStyle name="Normal 9 2 3" xfId="610" xr:uid="{00000000-0005-0000-0000-000013030000}"/>
    <cellStyle name="Normal 9 3" xfId="113" xr:uid="{00000000-0005-0000-0000-000014030000}"/>
    <cellStyle name="Normal 9 4" xfId="585" xr:uid="{00000000-0005-0000-0000-000015030000}"/>
    <cellStyle name="Note 2" xfId="114" xr:uid="{00000000-0005-0000-0000-000016030000}"/>
    <cellStyle name="Note 2 2" xfId="315" xr:uid="{00000000-0005-0000-0000-000017030000}"/>
    <cellStyle name="Note 2 2 2" xfId="823" xr:uid="{00000000-0005-0000-0000-000018030000}"/>
    <cellStyle name="Note 2 2 3" xfId="677" xr:uid="{00000000-0005-0000-0000-000019030000}"/>
    <cellStyle name="Note 2 3" xfId="742" xr:uid="{00000000-0005-0000-0000-00001A030000}"/>
    <cellStyle name="Note 2 4" xfId="611" xr:uid="{00000000-0005-0000-0000-00001B030000}"/>
    <cellStyle name="Note 3" xfId="226" xr:uid="{00000000-0005-0000-0000-00001C030000}"/>
    <cellStyle name="Note 3 2" xfId="341" xr:uid="{00000000-0005-0000-0000-00001D030000}"/>
    <cellStyle name="Note 3 2 2" xfId="478" xr:uid="{00000000-0005-0000-0000-00001E030000}"/>
    <cellStyle name="Note 3 2 3" xfId="560" xr:uid="{00000000-0005-0000-0000-00001F030000}"/>
    <cellStyle name="Note 3 3" xfId="477" xr:uid="{00000000-0005-0000-0000-000020030000}"/>
    <cellStyle name="Note 3 3 2" xfId="655" xr:uid="{00000000-0005-0000-0000-000021030000}"/>
    <cellStyle name="Note 3 4" xfId="559" xr:uid="{00000000-0005-0000-0000-000022030000}"/>
    <cellStyle name="Note 4" xfId="400" xr:uid="{00000000-0005-0000-0000-000023030000}"/>
    <cellStyle name="Note 4 2" xfId="491" xr:uid="{00000000-0005-0000-0000-000024030000}"/>
    <cellStyle name="Note 4 3" xfId="575" xr:uid="{00000000-0005-0000-0000-000025030000}"/>
    <cellStyle name="Note 5" xfId="401" xr:uid="{00000000-0005-0000-0000-000026030000}"/>
    <cellStyle name="Note 5 2" xfId="492" xr:uid="{00000000-0005-0000-0000-000027030000}"/>
    <cellStyle name="Note 5 3" xfId="576" xr:uid="{00000000-0005-0000-0000-000028030000}"/>
    <cellStyle name="Note 6" xfId="887" xr:uid="{00000000-0005-0000-0000-000029030000}"/>
    <cellStyle name="Note 7" xfId="888" xr:uid="{00000000-0005-0000-0000-00002A030000}"/>
    <cellStyle name="Number0DecimalStyle" xfId="257" xr:uid="{00000000-0005-0000-0000-00002B030000}"/>
    <cellStyle name="Number10DecimalStyle" xfId="258" xr:uid="{00000000-0005-0000-0000-00002C030000}"/>
    <cellStyle name="Number1DecimalStyle" xfId="259" xr:uid="{00000000-0005-0000-0000-00002D030000}"/>
    <cellStyle name="Number2DecimalStyle" xfId="260" xr:uid="{00000000-0005-0000-0000-00002E030000}"/>
    <cellStyle name="Number3DecimalStyle" xfId="261" xr:uid="{00000000-0005-0000-0000-00002F030000}"/>
    <cellStyle name="Number4DecimalStyle" xfId="262" xr:uid="{00000000-0005-0000-0000-000030030000}"/>
    <cellStyle name="Number5DecimalStyle" xfId="263" xr:uid="{00000000-0005-0000-0000-000031030000}"/>
    <cellStyle name="Number6DecimalStyle" xfId="264" xr:uid="{00000000-0005-0000-0000-000032030000}"/>
    <cellStyle name="Number7DecimalStyle" xfId="265" xr:uid="{00000000-0005-0000-0000-000033030000}"/>
    <cellStyle name="Number8DecimalStyle" xfId="266" xr:uid="{00000000-0005-0000-0000-000034030000}"/>
    <cellStyle name="Number9DecimalStyle" xfId="267" xr:uid="{00000000-0005-0000-0000-000035030000}"/>
    <cellStyle name="numbers" xfId="115" xr:uid="{00000000-0005-0000-0000-000036030000}"/>
    <cellStyle name="Output 2" xfId="193" xr:uid="{00000000-0005-0000-0000-000037030000}"/>
    <cellStyle name="Percent" xfId="2" builtinId="5"/>
    <cellStyle name="Percent 10" xfId="345" xr:uid="{00000000-0005-0000-0000-000039030000}"/>
    <cellStyle name="Percent 10 2" xfId="493" xr:uid="{00000000-0005-0000-0000-00003A030000}"/>
    <cellStyle name="Percent 10 2 2" xfId="918" xr:uid="{B0850680-FFCF-4E95-98D7-7FCFB335ACC5}"/>
    <cellStyle name="Percent 10 3" xfId="836" xr:uid="{00000000-0005-0000-0000-00003B030000}"/>
    <cellStyle name="Percent 10 4" xfId="659" xr:uid="{00000000-0005-0000-0000-00003C030000}"/>
    <cellStyle name="Percent 11" xfId="413" xr:uid="{00000000-0005-0000-0000-00003D030000}"/>
    <cellStyle name="Percent 11 2" xfId="683" xr:uid="{00000000-0005-0000-0000-00003E030000}"/>
    <cellStyle name="Percent 12" xfId="497" xr:uid="{00000000-0005-0000-0000-00003F030000}"/>
    <cellStyle name="Percent 13" xfId="9" xr:uid="{00000000-0005-0000-0000-000040030000}"/>
    <cellStyle name="Percent 2" xfId="116" xr:uid="{00000000-0005-0000-0000-000041030000}"/>
    <cellStyle name="Percent 2 2" xfId="117" xr:uid="{00000000-0005-0000-0000-000042030000}"/>
    <cellStyle name="Percent 2 3" xfId="118" xr:uid="{00000000-0005-0000-0000-000043030000}"/>
    <cellStyle name="Percent 2 3 2" xfId="119" xr:uid="{00000000-0005-0000-0000-000044030000}"/>
    <cellStyle name="Percent 2 3 2 2" xfId="120" xr:uid="{00000000-0005-0000-0000-000045030000}"/>
    <cellStyle name="Percent 2 3 2 2 2" xfId="317" xr:uid="{00000000-0005-0000-0000-000046030000}"/>
    <cellStyle name="Percent 2 3 2 2 2 2" xfId="824" xr:uid="{00000000-0005-0000-0000-000047030000}"/>
    <cellStyle name="Percent 2 3 2 2 3" xfId="743" xr:uid="{00000000-0005-0000-0000-000048030000}"/>
    <cellStyle name="Percent 2 3 2 3" xfId="316" xr:uid="{00000000-0005-0000-0000-000049030000}"/>
    <cellStyle name="Percent 2 3 2 3 2" xfId="825" xr:uid="{00000000-0005-0000-0000-00004A030000}"/>
    <cellStyle name="Percent 2 3 2 4" xfId="708" xr:uid="{00000000-0005-0000-0000-00004B030000}"/>
    <cellStyle name="Percent 2 3 3" xfId="121" xr:uid="{00000000-0005-0000-0000-00004C030000}"/>
    <cellStyle name="Percent 2 3 3 2" xfId="318" xr:uid="{00000000-0005-0000-0000-00004D030000}"/>
    <cellStyle name="Percent 2 3 3 2 2" xfId="826" xr:uid="{00000000-0005-0000-0000-00004E030000}"/>
    <cellStyle name="Percent 2 3 3 3" xfId="744" xr:uid="{00000000-0005-0000-0000-00004F030000}"/>
    <cellStyle name="Percent 2 3 4" xfId="148" xr:uid="{00000000-0005-0000-0000-000050030000}"/>
    <cellStyle name="Percent 2 3 4 2" xfId="827" xr:uid="{00000000-0005-0000-0000-000051030000}"/>
    <cellStyle name="Percent 2 3 5" xfId="246" xr:uid="{00000000-0005-0000-0000-000052030000}"/>
    <cellStyle name="Percent 2 3 6" xfId="697" xr:uid="{00000000-0005-0000-0000-000053030000}"/>
    <cellStyle name="Percent 2 4" xfId="122" xr:uid="{00000000-0005-0000-0000-000054030000}"/>
    <cellStyle name="Percent 2 4 2" xfId="251" xr:uid="{00000000-0005-0000-0000-000055030000}"/>
    <cellStyle name="Percent 2 4 2 2" xfId="479" xr:uid="{00000000-0005-0000-0000-000056030000}"/>
    <cellStyle name="Percent 2 4 2 3" xfId="561" xr:uid="{00000000-0005-0000-0000-000057030000}"/>
    <cellStyle name="Percent 2 4 3" xfId="889" xr:uid="{00000000-0005-0000-0000-000058030000}"/>
    <cellStyle name="Percent 2 5" xfId="123" xr:uid="{00000000-0005-0000-0000-000059030000}"/>
    <cellStyle name="Percent 2 5 2" xfId="319" xr:uid="{00000000-0005-0000-0000-00005A030000}"/>
    <cellStyle name="Percent 2 5 2 2" xfId="756" xr:uid="{00000000-0005-0000-0000-00005B030000}"/>
    <cellStyle name="Percent 2 5 3" xfId="707" xr:uid="{00000000-0005-0000-0000-00005C030000}"/>
    <cellStyle name="Percent 2 6" xfId="140" xr:uid="{00000000-0005-0000-0000-00005D030000}"/>
    <cellStyle name="Percent 2 7" xfId="419" xr:uid="{00000000-0005-0000-0000-00005E030000}"/>
    <cellStyle name="Percent 2 7 2" xfId="686" xr:uid="{00000000-0005-0000-0000-00005F030000}"/>
    <cellStyle name="Percent 2 8" xfId="838" xr:uid="{00000000-0005-0000-0000-000060030000}"/>
    <cellStyle name="Percent 3" xfId="124" xr:uid="{00000000-0005-0000-0000-000061030000}"/>
    <cellStyle name="Percent 3 2" xfId="158" xr:uid="{00000000-0005-0000-0000-000062030000}"/>
    <cellStyle name="Percent 3 2 2" xfId="173" xr:uid="{00000000-0005-0000-0000-000063030000}"/>
    <cellStyle name="Percent 3 3" xfId="141" xr:uid="{00000000-0005-0000-0000-000064030000}"/>
    <cellStyle name="Percent 4" xfId="125" xr:uid="{00000000-0005-0000-0000-000065030000}"/>
    <cellStyle name="Percent 5" xfId="126" xr:uid="{00000000-0005-0000-0000-000066030000}"/>
    <cellStyle name="Percent 5 2" xfId="127" xr:uid="{00000000-0005-0000-0000-000067030000}"/>
    <cellStyle name="Percent 5 2 2" xfId="128" xr:uid="{00000000-0005-0000-0000-000068030000}"/>
    <cellStyle name="Percent 5 2 2 2" xfId="321" xr:uid="{00000000-0005-0000-0000-000069030000}"/>
    <cellStyle name="Percent 5 2 2 2 2" xfId="828" xr:uid="{00000000-0005-0000-0000-00006A030000}"/>
    <cellStyle name="Percent 5 2 2 3" xfId="745" xr:uid="{00000000-0005-0000-0000-00006B030000}"/>
    <cellStyle name="Percent 5 2 3" xfId="320" xr:uid="{00000000-0005-0000-0000-00006C030000}"/>
    <cellStyle name="Percent 5 2 3 2" xfId="650" xr:uid="{00000000-0005-0000-0000-00006D030000}"/>
    <cellStyle name="Percent 5 2 4" xfId="710" xr:uid="{00000000-0005-0000-0000-00006E030000}"/>
    <cellStyle name="Percent 5 3" xfId="129" xr:uid="{00000000-0005-0000-0000-00006F030000}"/>
    <cellStyle name="Percent 5 3 2" xfId="322" xr:uid="{00000000-0005-0000-0000-000070030000}"/>
    <cellStyle name="Percent 5 3 2 2" xfId="829" xr:uid="{00000000-0005-0000-0000-000071030000}"/>
    <cellStyle name="Percent 5 3 3" xfId="746" xr:uid="{00000000-0005-0000-0000-000072030000}"/>
    <cellStyle name="Percent 5 4" xfId="163" xr:uid="{00000000-0005-0000-0000-000073030000}"/>
    <cellStyle name="Percent 5 4 2" xfId="830" xr:uid="{00000000-0005-0000-0000-000074030000}"/>
    <cellStyle name="Percent 5 5" xfId="690" xr:uid="{00000000-0005-0000-0000-000075030000}"/>
    <cellStyle name="Percent 6" xfId="130" xr:uid="{00000000-0005-0000-0000-000076030000}"/>
    <cellStyle name="Percent 6 2" xfId="168" xr:uid="{00000000-0005-0000-0000-000077030000}"/>
    <cellStyle name="Percent 6 2 2" xfId="402" xr:uid="{00000000-0005-0000-0000-000078030000}"/>
    <cellStyle name="Percent 6 2 2 2" xfId="494" xr:uid="{00000000-0005-0000-0000-000079030000}"/>
    <cellStyle name="Percent 6 2 2 3" xfId="577" xr:uid="{00000000-0005-0000-0000-00007A030000}"/>
    <cellStyle name="Percent 6 3" xfId="144" xr:uid="{00000000-0005-0000-0000-00007B030000}"/>
    <cellStyle name="Percent 6 3 2" xfId="656" xr:uid="{00000000-0005-0000-0000-00007C030000}"/>
    <cellStyle name="Percent 7" xfId="139" xr:uid="{00000000-0005-0000-0000-00007D030000}"/>
    <cellStyle name="Percent 7 2" xfId="403" xr:uid="{00000000-0005-0000-0000-00007E030000}"/>
    <cellStyle name="Percent 7 2 2" xfId="495" xr:uid="{00000000-0005-0000-0000-00007F030000}"/>
    <cellStyle name="Percent 7 2 3" xfId="578" xr:uid="{00000000-0005-0000-0000-000080030000}"/>
    <cellStyle name="Percent 8" xfId="227" xr:uid="{00000000-0005-0000-0000-000081030000}"/>
    <cellStyle name="Percent 8 2" xfId="342" xr:uid="{00000000-0005-0000-0000-000082030000}"/>
    <cellStyle name="Percent 8 2 2" xfId="481" xr:uid="{00000000-0005-0000-0000-000083030000}"/>
    <cellStyle name="Percent 8 2 3" xfId="564" xr:uid="{00000000-0005-0000-0000-000084030000}"/>
    <cellStyle name="Percent 8 3" xfId="480" xr:uid="{00000000-0005-0000-0000-000085030000}"/>
    <cellStyle name="Percent 8 4" xfId="563" xr:uid="{00000000-0005-0000-0000-000086030000}"/>
    <cellStyle name="Percent 9" xfId="232" xr:uid="{00000000-0005-0000-0000-000087030000}"/>
    <cellStyle name="Percent 9 2" xfId="482" xr:uid="{00000000-0005-0000-0000-000088030000}"/>
    <cellStyle name="Percent 9 2 2" xfId="657" xr:uid="{00000000-0005-0000-0000-000089030000}"/>
    <cellStyle name="Percent 9 3" xfId="565" xr:uid="{00000000-0005-0000-0000-00008A030000}"/>
    <cellStyle name="Proposed" xfId="404" xr:uid="{00000000-0005-0000-0000-00008B030000}"/>
    <cellStyle name="Sheet Title" xfId="405" xr:uid="{00000000-0005-0000-0000-00008C030000}"/>
    <cellStyle name="STYLE1" xfId="406" xr:uid="{00000000-0005-0000-0000-00008D030000}"/>
    <cellStyle name="TextStyle" xfId="268" xr:uid="{00000000-0005-0000-0000-00008E030000}"/>
    <cellStyle name="Title" xfId="5" builtinId="15" customBuiltin="1"/>
    <cellStyle name="Total 2" xfId="131" xr:uid="{00000000-0005-0000-0000-000090030000}"/>
    <cellStyle name="Total 2 2" xfId="161" xr:uid="{00000000-0005-0000-0000-000091030000}"/>
    <cellStyle name="Total 2 2 2" xfId="678" xr:uid="{00000000-0005-0000-0000-000092030000}"/>
    <cellStyle name="Total 3" xfId="199" xr:uid="{00000000-0005-0000-0000-000093030000}"/>
    <cellStyle name="Warning Text 2" xfId="197" xr:uid="{00000000-0005-0000-0000-000094030000}"/>
  </cellStyles>
  <dxfs count="10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2DD3-0A75-4DF5-AFF9-070111A28F25}">
  <dimension ref="A1:PZ402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5"/>
    <col min="443" max="16384" width="9.140625" style="1"/>
  </cols>
  <sheetData>
    <row r="1" spans="1:442" ht="23.25">
      <c r="A1" s="2" t="s">
        <v>496</v>
      </c>
      <c r="B1" s="2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6"/>
      <c r="B4" s="6"/>
      <c r="F4" s="75" t="s">
        <v>518</v>
      </c>
      <c r="G4" s="76"/>
      <c r="H4" s="77"/>
      <c r="I4" s="75" t="s">
        <v>1</v>
      </c>
      <c r="J4" s="76"/>
      <c r="K4" s="76"/>
      <c r="L4" s="76"/>
      <c r="M4" s="77"/>
      <c r="N4" s="75" t="s">
        <v>2</v>
      </c>
      <c r="O4" s="76"/>
      <c r="P4" s="76"/>
      <c r="Q4" s="76"/>
      <c r="R4" s="77"/>
      <c r="S4" s="75" t="s">
        <v>3</v>
      </c>
      <c r="T4" s="76"/>
      <c r="U4" s="76"/>
      <c r="V4" s="76"/>
      <c r="W4" s="77"/>
      <c r="X4" s="78" t="s">
        <v>0</v>
      </c>
      <c r="Y4" s="79"/>
      <c r="Z4" s="79"/>
      <c r="AA4" s="79"/>
      <c r="AB4" s="79"/>
      <c r="AC4" s="80"/>
    </row>
    <row r="5" spans="1:442">
      <c r="C5" s="6"/>
      <c r="D5" s="6"/>
      <c r="E5" s="6"/>
      <c r="F5" s="7"/>
      <c r="G5" s="8"/>
      <c r="H5" s="22"/>
      <c r="I5" s="65"/>
      <c r="J5" s="66" t="s">
        <v>4</v>
      </c>
      <c r="K5" s="66"/>
      <c r="L5" s="66"/>
      <c r="M5" s="67"/>
      <c r="N5" s="65"/>
      <c r="O5" s="66"/>
      <c r="P5" s="66"/>
      <c r="Q5" s="66" t="s">
        <v>5</v>
      </c>
      <c r="R5" s="67"/>
      <c r="S5" s="65"/>
      <c r="T5" s="66"/>
      <c r="U5" s="66"/>
      <c r="V5" s="66" t="s">
        <v>5</v>
      </c>
      <c r="W5" s="67"/>
      <c r="X5" s="72" t="s">
        <v>457</v>
      </c>
      <c r="Y5" s="73"/>
      <c r="Z5" s="73"/>
      <c r="AA5" s="73"/>
      <c r="AB5" s="73"/>
      <c r="AC5" s="74"/>
    </row>
    <row r="6" spans="1:442">
      <c r="C6" s="6"/>
      <c r="D6" s="6"/>
      <c r="E6" s="6"/>
      <c r="F6" s="13"/>
      <c r="G6" s="14"/>
      <c r="H6" s="23"/>
      <c r="I6" s="15" t="s">
        <v>7</v>
      </c>
      <c r="J6" s="10" t="s">
        <v>6</v>
      </c>
      <c r="K6" s="10"/>
      <c r="L6" s="10"/>
      <c r="M6" s="11"/>
      <c r="N6" s="9"/>
      <c r="O6" s="10"/>
      <c r="P6" s="10"/>
      <c r="Q6" s="10" t="s">
        <v>494</v>
      </c>
      <c r="R6" s="11"/>
      <c r="S6" s="9"/>
      <c r="T6" s="10"/>
      <c r="U6" s="10"/>
      <c r="V6" s="10" t="s">
        <v>494</v>
      </c>
      <c r="W6" s="11"/>
      <c r="X6" s="12"/>
      <c r="Y6" s="25"/>
      <c r="Z6" s="25"/>
      <c r="AA6" s="25"/>
      <c r="AB6" s="25"/>
      <c r="AC6" s="26"/>
    </row>
    <row r="7" spans="1:442">
      <c r="C7" s="6"/>
      <c r="D7" s="6"/>
      <c r="E7" s="6"/>
      <c r="F7" s="13"/>
      <c r="G7" s="14"/>
      <c r="H7" s="23"/>
      <c r="I7" s="9" t="s">
        <v>12</v>
      </c>
      <c r="J7" s="10" t="s">
        <v>8</v>
      </c>
      <c r="K7" s="10" t="s">
        <v>14</v>
      </c>
      <c r="L7" s="10" t="s">
        <v>7</v>
      </c>
      <c r="M7" s="11" t="s">
        <v>15</v>
      </c>
      <c r="N7" s="9"/>
      <c r="O7" s="10"/>
      <c r="P7" s="10"/>
      <c r="Q7" s="10" t="s">
        <v>9</v>
      </c>
      <c r="R7" s="11" t="s">
        <v>10</v>
      </c>
      <c r="S7" s="9"/>
      <c r="T7" s="10"/>
      <c r="U7" s="10"/>
      <c r="V7" s="10" t="s">
        <v>9</v>
      </c>
      <c r="W7" s="11" t="s">
        <v>10</v>
      </c>
      <c r="X7" s="3"/>
      <c r="AC7" s="24"/>
    </row>
    <row r="8" spans="1:442" ht="15">
      <c r="C8" s="16"/>
      <c r="D8" s="48">
        <v>2024</v>
      </c>
      <c r="E8" s="48">
        <v>2023</v>
      </c>
      <c r="F8" s="13"/>
      <c r="G8" s="10" t="s">
        <v>11</v>
      </c>
      <c r="H8" s="11" t="s">
        <v>11</v>
      </c>
      <c r="I8" s="9" t="s">
        <v>21</v>
      </c>
      <c r="J8" s="10" t="s">
        <v>13</v>
      </c>
      <c r="K8" s="10" t="s">
        <v>23</v>
      </c>
      <c r="L8" s="10" t="s">
        <v>12</v>
      </c>
      <c r="M8" s="11" t="s">
        <v>23</v>
      </c>
      <c r="N8" s="9"/>
      <c r="O8" s="10"/>
      <c r="P8" s="10"/>
      <c r="Q8" s="10" t="s">
        <v>16</v>
      </c>
      <c r="R8" s="11" t="s">
        <v>17</v>
      </c>
      <c r="S8" s="9"/>
      <c r="T8" s="10"/>
      <c r="U8" s="10"/>
      <c r="V8" s="10" t="s">
        <v>16</v>
      </c>
      <c r="W8" s="11" t="s">
        <v>17</v>
      </c>
      <c r="X8" s="3"/>
      <c r="AC8" s="24"/>
    </row>
    <row r="9" spans="1:442">
      <c r="A9" s="10" t="s">
        <v>18</v>
      </c>
      <c r="B9" s="10"/>
      <c r="C9" s="10" t="s">
        <v>519</v>
      </c>
      <c r="D9" s="10" t="s">
        <v>7</v>
      </c>
      <c r="E9" s="10" t="s">
        <v>7</v>
      </c>
      <c r="F9" s="9" t="s">
        <v>11</v>
      </c>
      <c r="G9" s="10" t="s">
        <v>19</v>
      </c>
      <c r="H9" s="11" t="s">
        <v>20</v>
      </c>
      <c r="I9" s="9" t="s">
        <v>100</v>
      </c>
      <c r="J9" s="10" t="s">
        <v>22</v>
      </c>
      <c r="K9" s="10" t="s">
        <v>100</v>
      </c>
      <c r="L9" s="10" t="s">
        <v>24</v>
      </c>
      <c r="M9" s="11" t="s">
        <v>100</v>
      </c>
      <c r="N9" s="9" t="s">
        <v>25</v>
      </c>
      <c r="O9" s="10" t="s">
        <v>26</v>
      </c>
      <c r="P9" s="10" t="s">
        <v>27</v>
      </c>
      <c r="Q9" s="10" t="s">
        <v>22</v>
      </c>
      <c r="R9" s="11" t="s">
        <v>28</v>
      </c>
      <c r="S9" s="9" t="s">
        <v>25</v>
      </c>
      <c r="T9" s="10" t="s">
        <v>26</v>
      </c>
      <c r="U9" s="10" t="s">
        <v>27</v>
      </c>
      <c r="V9" s="10" t="s">
        <v>22</v>
      </c>
      <c r="W9" s="11" t="s">
        <v>29</v>
      </c>
      <c r="X9" s="3"/>
      <c r="AC9" s="24"/>
    </row>
    <row r="10" spans="1:442" ht="13.5" thickBot="1">
      <c r="A10" s="40" t="s">
        <v>30</v>
      </c>
      <c r="B10" s="40" t="s">
        <v>109</v>
      </c>
      <c r="C10" s="41" t="s">
        <v>31</v>
      </c>
      <c r="D10" s="41" t="s">
        <v>32</v>
      </c>
      <c r="E10" s="41" t="s">
        <v>32</v>
      </c>
      <c r="F10" s="44">
        <v>5.2499999999999998E-2</v>
      </c>
      <c r="G10" s="45">
        <v>4.2500000000000003E-2</v>
      </c>
      <c r="H10" s="46">
        <v>6.25E-2</v>
      </c>
      <c r="I10" s="42" t="s">
        <v>101</v>
      </c>
      <c r="J10" s="41" t="s">
        <v>33</v>
      </c>
      <c r="K10" s="41" t="s">
        <v>101</v>
      </c>
      <c r="L10" s="41" t="s">
        <v>31</v>
      </c>
      <c r="M10" s="43" t="s">
        <v>101</v>
      </c>
      <c r="N10" s="42" t="s">
        <v>34</v>
      </c>
      <c r="O10" s="41" t="s">
        <v>35</v>
      </c>
      <c r="P10" s="41" t="s">
        <v>34</v>
      </c>
      <c r="Q10" s="41" t="s">
        <v>33</v>
      </c>
      <c r="R10" s="43" t="s">
        <v>36</v>
      </c>
      <c r="S10" s="42" t="s">
        <v>34</v>
      </c>
      <c r="T10" s="41" t="s">
        <v>35</v>
      </c>
      <c r="U10" s="41" t="s">
        <v>34</v>
      </c>
      <c r="V10" s="41" t="s">
        <v>33</v>
      </c>
      <c r="W10" s="43" t="s">
        <v>36</v>
      </c>
      <c r="X10" s="71">
        <v>2025</v>
      </c>
      <c r="Y10" s="47">
        <f>X10+1</f>
        <v>2026</v>
      </c>
      <c r="Z10" s="47">
        <f t="shared" ref="Z10:AB10" si="0">Y10+1</f>
        <v>2027</v>
      </c>
      <c r="AA10" s="47">
        <f t="shared" si="0"/>
        <v>2028</v>
      </c>
      <c r="AB10" s="47">
        <f t="shared" si="0"/>
        <v>2029</v>
      </c>
      <c r="AC10" s="43" t="s">
        <v>37</v>
      </c>
    </row>
    <row r="11" spans="1:442">
      <c r="A11" s="17">
        <v>-1</v>
      </c>
      <c r="B11" s="17">
        <f>A11-1</f>
        <v>-2</v>
      </c>
      <c r="C11" s="17">
        <f t="shared" ref="C11:AC11" si="1">B11-1</f>
        <v>-3</v>
      </c>
      <c r="D11" s="17">
        <f t="shared" si="1"/>
        <v>-4</v>
      </c>
      <c r="E11" s="17">
        <f t="shared" si="1"/>
        <v>-5</v>
      </c>
      <c r="F11" s="18">
        <f t="shared" si="1"/>
        <v>-6</v>
      </c>
      <c r="G11" s="17">
        <f t="shared" si="1"/>
        <v>-7</v>
      </c>
      <c r="H11" s="39">
        <f t="shared" si="1"/>
        <v>-8</v>
      </c>
      <c r="I11" s="18">
        <f t="shared" si="1"/>
        <v>-9</v>
      </c>
      <c r="J11" s="17">
        <f t="shared" si="1"/>
        <v>-10</v>
      </c>
      <c r="K11" s="17">
        <f t="shared" si="1"/>
        <v>-11</v>
      </c>
      <c r="L11" s="17">
        <f t="shared" si="1"/>
        <v>-12</v>
      </c>
      <c r="M11" s="39">
        <f t="shared" si="1"/>
        <v>-13</v>
      </c>
      <c r="N11" s="18">
        <f t="shared" si="1"/>
        <v>-14</v>
      </c>
      <c r="O11" s="17">
        <f t="shared" si="1"/>
        <v>-15</v>
      </c>
      <c r="P11" s="17">
        <f t="shared" si="1"/>
        <v>-16</v>
      </c>
      <c r="Q11" s="17">
        <f t="shared" si="1"/>
        <v>-17</v>
      </c>
      <c r="R11" s="39">
        <f t="shared" si="1"/>
        <v>-18</v>
      </c>
      <c r="S11" s="18">
        <f t="shared" si="1"/>
        <v>-19</v>
      </c>
      <c r="T11" s="17">
        <f t="shared" si="1"/>
        <v>-20</v>
      </c>
      <c r="U11" s="17">
        <f t="shared" si="1"/>
        <v>-21</v>
      </c>
      <c r="V11" s="17">
        <f t="shared" si="1"/>
        <v>-22</v>
      </c>
      <c r="W11" s="39">
        <f t="shared" si="1"/>
        <v>-23</v>
      </c>
      <c r="X11" s="18">
        <f t="shared" si="1"/>
        <v>-24</v>
      </c>
      <c r="Y11" s="17">
        <f t="shared" si="1"/>
        <v>-25</v>
      </c>
      <c r="Z11" s="17">
        <f t="shared" si="1"/>
        <v>-26</v>
      </c>
      <c r="AA11" s="17">
        <f t="shared" si="1"/>
        <v>-27</v>
      </c>
      <c r="AB11" s="17">
        <f t="shared" si="1"/>
        <v>-28</v>
      </c>
      <c r="AC11" s="39">
        <f t="shared" si="1"/>
        <v>-29</v>
      </c>
    </row>
    <row r="12" spans="1:442" ht="15">
      <c r="A12" s="19"/>
      <c r="B12" s="19"/>
      <c r="F12" s="3"/>
      <c r="H12" s="24"/>
      <c r="I12" s="3"/>
      <c r="M12" s="24"/>
      <c r="N12" s="3"/>
      <c r="R12" s="29"/>
      <c r="S12" s="3"/>
      <c r="W12" s="24"/>
      <c r="X12" s="3"/>
      <c r="AC12" s="24"/>
    </row>
    <row r="13" spans="1:442" s="35" customFormat="1">
      <c r="A13" s="36">
        <v>1430</v>
      </c>
      <c r="B13" s="37" t="s">
        <v>110</v>
      </c>
      <c r="C13" s="27">
        <v>11911421.466</v>
      </c>
      <c r="D13" s="28">
        <v>1.145902E-2</v>
      </c>
      <c r="E13" s="28">
        <v>1.1608530000000001E-2</v>
      </c>
      <c r="F13" s="32">
        <v>138077369</v>
      </c>
      <c r="G13" s="31">
        <v>159833993</v>
      </c>
      <c r="H13" s="33">
        <v>120052857</v>
      </c>
      <c r="I13" s="32">
        <v>8319310</v>
      </c>
      <c r="J13" s="31">
        <v>-1939953.8773238426</v>
      </c>
      <c r="K13" s="31">
        <v>6379356.1226761574</v>
      </c>
      <c r="L13" s="31">
        <v>-2750165</v>
      </c>
      <c r="M13" s="33">
        <v>3629191.1226761574</v>
      </c>
      <c r="N13" s="32">
        <v>2618253</v>
      </c>
      <c r="O13" s="31">
        <v>0</v>
      </c>
      <c r="P13" s="31">
        <v>1490031</v>
      </c>
      <c r="Q13" s="31">
        <v>0</v>
      </c>
      <c r="R13" s="33">
        <v>4108284</v>
      </c>
      <c r="S13" s="32">
        <v>0</v>
      </c>
      <c r="T13" s="31">
        <v>0</v>
      </c>
      <c r="U13" s="31">
        <v>2655039</v>
      </c>
      <c r="V13" s="31">
        <v>1000456.0769599753</v>
      </c>
      <c r="W13" s="30">
        <v>3655495.0769599751</v>
      </c>
      <c r="X13" s="32">
        <v>1000425.9230400247</v>
      </c>
      <c r="Y13" s="31">
        <v>276309</v>
      </c>
      <c r="Z13" s="31">
        <v>-468706</v>
      </c>
      <c r="AA13" s="31">
        <v>-355240</v>
      </c>
      <c r="AB13" s="31">
        <v>0</v>
      </c>
      <c r="AC13" s="33">
        <v>0</v>
      </c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</row>
    <row r="14" spans="1:442" s="35" customFormat="1">
      <c r="A14" s="36">
        <v>1433</v>
      </c>
      <c r="B14" s="37" t="s">
        <v>168</v>
      </c>
      <c r="C14" s="27">
        <v>983509.89199999999</v>
      </c>
      <c r="D14" s="28">
        <v>9.3196000000000001E-4</v>
      </c>
      <c r="E14" s="28">
        <v>9.3869999999999999E-4</v>
      </c>
      <c r="F14" s="32">
        <v>11229807</v>
      </c>
      <c r="G14" s="31">
        <v>12999269</v>
      </c>
      <c r="H14" s="33">
        <v>9763877</v>
      </c>
      <c r="I14" s="32">
        <v>676608</v>
      </c>
      <c r="J14" s="31">
        <v>554815.28647087014</v>
      </c>
      <c r="K14" s="31">
        <v>1231423.28647087</v>
      </c>
      <c r="L14" s="31">
        <v>-223670</v>
      </c>
      <c r="M14" s="33">
        <v>1007753.28647087</v>
      </c>
      <c r="N14" s="32">
        <v>212942</v>
      </c>
      <c r="O14" s="31">
        <v>0</v>
      </c>
      <c r="P14" s="31">
        <v>121184</v>
      </c>
      <c r="Q14" s="31">
        <v>0</v>
      </c>
      <c r="R14" s="33">
        <v>334126</v>
      </c>
      <c r="S14" s="32">
        <v>0</v>
      </c>
      <c r="T14" s="31">
        <v>0</v>
      </c>
      <c r="U14" s="31">
        <v>215934</v>
      </c>
      <c r="V14" s="31">
        <v>41193.617770998855</v>
      </c>
      <c r="W14" s="30">
        <v>257127.61777099886</v>
      </c>
      <c r="X14" s="32">
        <v>121537.38222900114</v>
      </c>
      <c r="Y14" s="31">
        <v>22472</v>
      </c>
      <c r="Z14" s="31">
        <v>-38120</v>
      </c>
      <c r="AA14" s="31">
        <v>-28890.999999999985</v>
      </c>
      <c r="AB14" s="31">
        <v>0</v>
      </c>
      <c r="AC14" s="33">
        <v>0</v>
      </c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</row>
    <row r="15" spans="1:442" s="35" customFormat="1">
      <c r="A15" s="36">
        <v>1434</v>
      </c>
      <c r="B15" s="37" t="s">
        <v>169</v>
      </c>
      <c r="C15" s="27">
        <v>0</v>
      </c>
      <c r="D15" s="28">
        <v>0</v>
      </c>
      <c r="E15" s="28">
        <v>0</v>
      </c>
      <c r="F15" s="32">
        <v>0</v>
      </c>
      <c r="G15" s="31">
        <v>0</v>
      </c>
      <c r="H15" s="33">
        <v>0</v>
      </c>
      <c r="I15" s="32">
        <v>0</v>
      </c>
      <c r="J15" s="31">
        <v>0</v>
      </c>
      <c r="K15" s="31">
        <v>0</v>
      </c>
      <c r="L15" s="31">
        <v>0</v>
      </c>
      <c r="M15" s="33">
        <v>0</v>
      </c>
      <c r="N15" s="32">
        <v>0</v>
      </c>
      <c r="O15" s="31">
        <v>0</v>
      </c>
      <c r="P15" s="31">
        <v>0</v>
      </c>
      <c r="Q15" s="31">
        <v>0</v>
      </c>
      <c r="R15" s="33">
        <v>0</v>
      </c>
      <c r="S15" s="32">
        <v>0</v>
      </c>
      <c r="T15" s="31">
        <v>0</v>
      </c>
      <c r="U15" s="31">
        <v>0</v>
      </c>
      <c r="V15" s="31">
        <v>0</v>
      </c>
      <c r="W15" s="30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3">
        <v>0</v>
      </c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</row>
    <row r="16" spans="1:442" s="35" customFormat="1">
      <c r="A16" s="36">
        <v>1435</v>
      </c>
      <c r="B16" s="37" t="s">
        <v>170</v>
      </c>
      <c r="C16" s="27">
        <v>57068.86</v>
      </c>
      <c r="D16" s="28">
        <v>5.2639999999999997E-5</v>
      </c>
      <c r="E16" s="28">
        <v>5.804E-5</v>
      </c>
      <c r="F16" s="32">
        <v>634294</v>
      </c>
      <c r="G16" s="31">
        <v>734239</v>
      </c>
      <c r="H16" s="33">
        <v>551494</v>
      </c>
      <c r="I16" s="32">
        <v>38217</v>
      </c>
      <c r="J16" s="31">
        <v>6385.1062955502612</v>
      </c>
      <c r="K16" s="31">
        <v>44602.106295550264</v>
      </c>
      <c r="L16" s="31">
        <v>-12634</v>
      </c>
      <c r="M16" s="33">
        <v>31968.106295550264</v>
      </c>
      <c r="N16" s="32">
        <v>12028</v>
      </c>
      <c r="O16" s="31">
        <v>0</v>
      </c>
      <c r="P16" s="31">
        <v>6845</v>
      </c>
      <c r="Q16" s="31">
        <v>0</v>
      </c>
      <c r="R16" s="33">
        <v>18873</v>
      </c>
      <c r="S16" s="32">
        <v>0</v>
      </c>
      <c r="T16" s="31">
        <v>0</v>
      </c>
      <c r="U16" s="31">
        <v>12197</v>
      </c>
      <c r="V16" s="31">
        <v>32135.632648147708</v>
      </c>
      <c r="W16" s="30">
        <v>44332.632648147708</v>
      </c>
      <c r="X16" s="32">
        <v>-22943.632648147708</v>
      </c>
      <c r="Y16" s="31">
        <v>1269</v>
      </c>
      <c r="Z16" s="31">
        <v>-2153</v>
      </c>
      <c r="AA16" s="31">
        <v>-1632</v>
      </c>
      <c r="AB16" s="31">
        <v>0</v>
      </c>
      <c r="AC16" s="33">
        <v>0</v>
      </c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</row>
    <row r="17" spans="1:442" s="35" customFormat="1">
      <c r="A17" s="36">
        <v>1436</v>
      </c>
      <c r="B17" s="37" t="s">
        <v>463</v>
      </c>
      <c r="C17" s="27">
        <v>144434.4472</v>
      </c>
      <c r="D17" s="28">
        <v>1.3184000000000001E-4</v>
      </c>
      <c r="E17" s="28">
        <v>1.2929E-4</v>
      </c>
      <c r="F17" s="32">
        <v>1588628</v>
      </c>
      <c r="G17" s="31">
        <v>1838946</v>
      </c>
      <c r="H17" s="33">
        <v>1381250</v>
      </c>
      <c r="I17" s="32">
        <v>95717</v>
      </c>
      <c r="J17" s="31">
        <v>-41643.535253012626</v>
      </c>
      <c r="K17" s="31">
        <v>54073.464746987374</v>
      </c>
      <c r="L17" s="31">
        <v>-31642</v>
      </c>
      <c r="M17" s="33">
        <v>22431.464746987374</v>
      </c>
      <c r="N17" s="32">
        <v>30124</v>
      </c>
      <c r="O17" s="31">
        <v>0</v>
      </c>
      <c r="P17" s="31">
        <v>17143</v>
      </c>
      <c r="Q17" s="31">
        <v>18078.05199859081</v>
      </c>
      <c r="R17" s="33">
        <v>65345.05199859081</v>
      </c>
      <c r="S17" s="32">
        <v>0</v>
      </c>
      <c r="T17" s="31">
        <v>0</v>
      </c>
      <c r="U17" s="31">
        <v>30547</v>
      </c>
      <c r="V17" s="31">
        <v>0</v>
      </c>
      <c r="W17" s="30">
        <v>30547</v>
      </c>
      <c r="X17" s="32">
        <v>41099.05199859081</v>
      </c>
      <c r="Y17" s="31">
        <v>3179</v>
      </c>
      <c r="Z17" s="31">
        <v>-5393</v>
      </c>
      <c r="AA17" s="31">
        <v>-4087</v>
      </c>
      <c r="AB17" s="31">
        <v>0</v>
      </c>
      <c r="AC17" s="33">
        <v>0</v>
      </c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</row>
    <row r="18" spans="1:442" s="35" customFormat="1">
      <c r="A18" s="36">
        <v>1437</v>
      </c>
      <c r="B18" s="37" t="s">
        <v>171</v>
      </c>
      <c r="C18" s="27">
        <v>189319.34399999998</v>
      </c>
      <c r="D18" s="28">
        <v>1.7463999999999999E-4</v>
      </c>
      <c r="E18" s="28">
        <v>1.7281999999999999E-4</v>
      </c>
      <c r="F18" s="32">
        <v>2104354</v>
      </c>
      <c r="G18" s="31">
        <v>2435933</v>
      </c>
      <c r="H18" s="33">
        <v>1829653</v>
      </c>
      <c r="I18" s="32">
        <v>126790</v>
      </c>
      <c r="J18" s="31">
        <v>49920.073012721186</v>
      </c>
      <c r="K18" s="31">
        <v>176710.0730127212</v>
      </c>
      <c r="L18" s="31">
        <v>-41914</v>
      </c>
      <c r="M18" s="33">
        <v>134796.0730127212</v>
      </c>
      <c r="N18" s="32">
        <v>39903</v>
      </c>
      <c r="O18" s="31">
        <v>0</v>
      </c>
      <c r="P18" s="31">
        <v>22709</v>
      </c>
      <c r="Q18" s="31">
        <v>13489.600521784647</v>
      </c>
      <c r="R18" s="33">
        <v>76101.600521784654</v>
      </c>
      <c r="S18" s="32">
        <v>0</v>
      </c>
      <c r="T18" s="31">
        <v>0</v>
      </c>
      <c r="U18" s="31">
        <v>40464</v>
      </c>
      <c r="V18" s="31">
        <v>0</v>
      </c>
      <c r="W18" s="30">
        <v>40464</v>
      </c>
      <c r="X18" s="32">
        <v>43983.600521784647</v>
      </c>
      <c r="Y18" s="31">
        <v>4211</v>
      </c>
      <c r="Z18" s="31">
        <v>-7143</v>
      </c>
      <c r="AA18" s="31">
        <v>-5414</v>
      </c>
      <c r="AB18" s="31">
        <v>0</v>
      </c>
      <c r="AC18" s="33">
        <v>0</v>
      </c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</row>
    <row r="19" spans="1:442" s="35" customFormat="1">
      <c r="A19" s="36">
        <v>1438</v>
      </c>
      <c r="B19" s="37" t="s">
        <v>172</v>
      </c>
      <c r="C19" s="27">
        <v>195153.53760000001</v>
      </c>
      <c r="D19" s="28">
        <v>1.7954000000000001E-4</v>
      </c>
      <c r="E19" s="28">
        <v>1.8209000000000001E-4</v>
      </c>
      <c r="F19" s="32">
        <v>2163397</v>
      </c>
      <c r="G19" s="31">
        <v>2504280</v>
      </c>
      <c r="H19" s="33">
        <v>1880989</v>
      </c>
      <c r="I19" s="32">
        <v>130347</v>
      </c>
      <c r="J19" s="31">
        <v>-3660.414856443886</v>
      </c>
      <c r="K19" s="31">
        <v>126686.58514355612</v>
      </c>
      <c r="L19" s="31">
        <v>-43090</v>
      </c>
      <c r="M19" s="33">
        <v>83596.58514355612</v>
      </c>
      <c r="N19" s="32">
        <v>41023</v>
      </c>
      <c r="O19" s="31">
        <v>0</v>
      </c>
      <c r="P19" s="31">
        <v>23346</v>
      </c>
      <c r="Q19" s="31">
        <v>0</v>
      </c>
      <c r="R19" s="33">
        <v>64369</v>
      </c>
      <c r="S19" s="32">
        <v>0</v>
      </c>
      <c r="T19" s="31">
        <v>0</v>
      </c>
      <c r="U19" s="31">
        <v>41599</v>
      </c>
      <c r="V19" s="31">
        <v>12784.520110373376</v>
      </c>
      <c r="W19" s="30">
        <v>54383.520110373378</v>
      </c>
      <c r="X19" s="32">
        <v>18565.479889626622</v>
      </c>
      <c r="Y19" s="31">
        <v>4329</v>
      </c>
      <c r="Z19" s="31">
        <v>-7344</v>
      </c>
      <c r="AA19" s="31">
        <v>-5565</v>
      </c>
      <c r="AB19" s="31">
        <v>0</v>
      </c>
      <c r="AC19" s="33">
        <v>0</v>
      </c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</row>
    <row r="20" spans="1:442" s="35" customFormat="1">
      <c r="A20" s="36">
        <v>1439</v>
      </c>
      <c r="B20" s="37" t="s">
        <v>173</v>
      </c>
      <c r="C20" s="27">
        <v>74750.811600000001</v>
      </c>
      <c r="D20" s="28">
        <v>6.8040000000000006E-5</v>
      </c>
      <c r="E20" s="28">
        <v>7.4339999999999996E-5</v>
      </c>
      <c r="F20" s="32">
        <v>819859</v>
      </c>
      <c r="G20" s="31">
        <v>949043</v>
      </c>
      <c r="H20" s="33">
        <v>712836</v>
      </c>
      <c r="I20" s="32">
        <v>49397</v>
      </c>
      <c r="J20" s="31">
        <v>66388.782931596274</v>
      </c>
      <c r="K20" s="31">
        <v>115785.78293159627</v>
      </c>
      <c r="L20" s="31">
        <v>-16330</v>
      </c>
      <c r="M20" s="33">
        <v>99455.782931596274</v>
      </c>
      <c r="N20" s="32">
        <v>15546</v>
      </c>
      <c r="O20" s="31">
        <v>0</v>
      </c>
      <c r="P20" s="31">
        <v>8847</v>
      </c>
      <c r="Q20" s="31">
        <v>0</v>
      </c>
      <c r="R20" s="33">
        <v>24393</v>
      </c>
      <c r="S20" s="32">
        <v>0</v>
      </c>
      <c r="T20" s="31">
        <v>0</v>
      </c>
      <c r="U20" s="31">
        <v>15765</v>
      </c>
      <c r="V20" s="31">
        <v>36919.264159963015</v>
      </c>
      <c r="W20" s="30">
        <v>52684.264159963015</v>
      </c>
      <c r="X20" s="32">
        <v>-25038.264159963015</v>
      </c>
      <c r="Y20" s="31">
        <v>1641</v>
      </c>
      <c r="Z20" s="31">
        <v>-2783</v>
      </c>
      <c r="AA20" s="31">
        <v>-2111</v>
      </c>
      <c r="AB20" s="31">
        <v>0</v>
      </c>
      <c r="AC20" s="33">
        <v>0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</row>
    <row r="21" spans="1:442" s="35" customFormat="1">
      <c r="A21" s="36">
        <v>1440</v>
      </c>
      <c r="B21" s="37" t="s">
        <v>111</v>
      </c>
      <c r="C21" s="27">
        <v>6154964.6487999996</v>
      </c>
      <c r="D21" s="28">
        <v>5.9134900000000004E-3</v>
      </c>
      <c r="E21" s="28">
        <v>5.9779899999999999E-3</v>
      </c>
      <c r="F21" s="32">
        <v>71255582</v>
      </c>
      <c r="G21" s="31">
        <v>82483207</v>
      </c>
      <c r="H21" s="33">
        <v>61953934</v>
      </c>
      <c r="I21" s="32">
        <v>4293226</v>
      </c>
      <c r="J21" s="31">
        <v>-962240.8399634863</v>
      </c>
      <c r="K21" s="31">
        <v>3330985.1600365136</v>
      </c>
      <c r="L21" s="31">
        <v>-1419238</v>
      </c>
      <c r="M21" s="33">
        <v>1911747.1600365136</v>
      </c>
      <c r="N21" s="32">
        <v>1351164</v>
      </c>
      <c r="O21" s="31">
        <v>0</v>
      </c>
      <c r="P21" s="31">
        <v>768939</v>
      </c>
      <c r="Q21" s="31">
        <v>0</v>
      </c>
      <c r="R21" s="33">
        <v>2120103</v>
      </c>
      <c r="S21" s="32">
        <v>0</v>
      </c>
      <c r="T21" s="31">
        <v>0</v>
      </c>
      <c r="U21" s="31">
        <v>1370147</v>
      </c>
      <c r="V21" s="31">
        <v>435365.89075966273</v>
      </c>
      <c r="W21" s="30">
        <v>1805512.8907596627</v>
      </c>
      <c r="X21" s="32">
        <v>597200.10924033727</v>
      </c>
      <c r="Y21" s="31">
        <v>142591</v>
      </c>
      <c r="Z21" s="31">
        <v>-241878</v>
      </c>
      <c r="AA21" s="31">
        <v>-183323</v>
      </c>
      <c r="AB21" s="31">
        <v>0</v>
      </c>
      <c r="AC21" s="33">
        <v>0</v>
      </c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</row>
    <row r="22" spans="1:442" s="35" customFormat="1">
      <c r="A22" s="36">
        <v>1445</v>
      </c>
      <c r="B22" s="37" t="s">
        <v>112</v>
      </c>
      <c r="C22" s="27">
        <v>6894371.3848000001</v>
      </c>
      <c r="D22" s="28">
        <v>6.6152700000000004E-3</v>
      </c>
      <c r="E22" s="28">
        <v>6.7264999999999998E-3</v>
      </c>
      <c r="F22" s="32">
        <v>79711797</v>
      </c>
      <c r="G22" s="31">
        <v>92271854</v>
      </c>
      <c r="H22" s="33">
        <v>69306281</v>
      </c>
      <c r="I22" s="32">
        <v>4802722</v>
      </c>
      <c r="J22" s="31">
        <v>-1418645.441916324</v>
      </c>
      <c r="K22" s="31">
        <v>3384076.5580836758</v>
      </c>
      <c r="L22" s="31">
        <v>-1587665</v>
      </c>
      <c r="M22" s="33">
        <v>1796411.5580836758</v>
      </c>
      <c r="N22" s="32">
        <v>1511512</v>
      </c>
      <c r="O22" s="31">
        <v>0</v>
      </c>
      <c r="P22" s="31">
        <v>860192</v>
      </c>
      <c r="Q22" s="31">
        <v>0</v>
      </c>
      <c r="R22" s="33">
        <v>2371704</v>
      </c>
      <c r="S22" s="32">
        <v>0</v>
      </c>
      <c r="T22" s="31">
        <v>0</v>
      </c>
      <c r="U22" s="31">
        <v>1532749</v>
      </c>
      <c r="V22" s="31">
        <v>720480.41235128709</v>
      </c>
      <c r="W22" s="30">
        <v>2253229.412351287</v>
      </c>
      <c r="X22" s="32">
        <v>434624.58764871291</v>
      </c>
      <c r="Y22" s="31">
        <v>159513</v>
      </c>
      <c r="Z22" s="31">
        <v>-270583</v>
      </c>
      <c r="AA22" s="31">
        <v>-205080</v>
      </c>
      <c r="AB22" s="31">
        <v>0</v>
      </c>
      <c r="AC22" s="33">
        <v>0</v>
      </c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</row>
    <row r="23" spans="1:442" s="35" customFormat="1">
      <c r="A23" s="36">
        <v>1450</v>
      </c>
      <c r="B23" s="37" t="s">
        <v>113</v>
      </c>
      <c r="C23" s="27">
        <v>0</v>
      </c>
      <c r="D23" s="28">
        <v>0</v>
      </c>
      <c r="E23" s="28">
        <v>0</v>
      </c>
      <c r="F23" s="32">
        <v>0</v>
      </c>
      <c r="G23" s="31">
        <v>0</v>
      </c>
      <c r="H23" s="33">
        <v>0</v>
      </c>
      <c r="I23" s="32">
        <v>0</v>
      </c>
      <c r="J23" s="31">
        <v>0</v>
      </c>
      <c r="K23" s="31">
        <v>0</v>
      </c>
      <c r="L23" s="31">
        <v>0</v>
      </c>
      <c r="M23" s="33">
        <v>0</v>
      </c>
      <c r="N23" s="32">
        <v>0</v>
      </c>
      <c r="O23" s="31">
        <v>0</v>
      </c>
      <c r="P23" s="31">
        <v>0</v>
      </c>
      <c r="Q23" s="31">
        <v>0</v>
      </c>
      <c r="R23" s="33">
        <v>0</v>
      </c>
      <c r="S23" s="32">
        <v>0</v>
      </c>
      <c r="T23" s="31">
        <v>0</v>
      </c>
      <c r="U23" s="31">
        <v>0</v>
      </c>
      <c r="V23" s="31">
        <v>0</v>
      </c>
      <c r="W23" s="30">
        <v>0</v>
      </c>
      <c r="X23" s="32">
        <v>0</v>
      </c>
      <c r="Y23" s="31">
        <v>0</v>
      </c>
      <c r="Z23" s="31">
        <v>0</v>
      </c>
      <c r="AA23" s="31">
        <v>0</v>
      </c>
      <c r="AB23" s="31">
        <v>0</v>
      </c>
      <c r="AC23" s="33">
        <v>0</v>
      </c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</row>
    <row r="24" spans="1:442" s="35" customFormat="1">
      <c r="A24" s="36">
        <v>1451</v>
      </c>
      <c r="B24" s="37" t="s">
        <v>174</v>
      </c>
      <c r="C24" s="27">
        <v>152823.90760000001</v>
      </c>
      <c r="D24" s="28">
        <v>1.4098E-4</v>
      </c>
      <c r="E24" s="28">
        <v>1.3192999999999999E-4</v>
      </c>
      <c r="F24" s="32">
        <v>1698762</v>
      </c>
      <c r="G24" s="31">
        <v>1966433</v>
      </c>
      <c r="H24" s="33">
        <v>1477007</v>
      </c>
      <c r="I24" s="32">
        <v>102352</v>
      </c>
      <c r="J24" s="31">
        <v>124843.30645161834</v>
      </c>
      <c r="K24" s="31">
        <v>227195.30645161832</v>
      </c>
      <c r="L24" s="31">
        <v>-33835</v>
      </c>
      <c r="M24" s="33">
        <v>193360.30645161832</v>
      </c>
      <c r="N24" s="32">
        <v>32212</v>
      </c>
      <c r="O24" s="31">
        <v>0</v>
      </c>
      <c r="P24" s="31">
        <v>18332</v>
      </c>
      <c r="Q24" s="31">
        <v>57024.098606114887</v>
      </c>
      <c r="R24" s="33">
        <v>107568.09860611489</v>
      </c>
      <c r="S24" s="32">
        <v>0</v>
      </c>
      <c r="T24" s="31">
        <v>0</v>
      </c>
      <c r="U24" s="31">
        <v>32665</v>
      </c>
      <c r="V24" s="31">
        <v>0</v>
      </c>
      <c r="W24" s="30">
        <v>32665</v>
      </c>
      <c r="X24" s="32">
        <v>81641.098606114887</v>
      </c>
      <c r="Y24" s="31">
        <v>3399</v>
      </c>
      <c r="Z24" s="31">
        <v>-5766</v>
      </c>
      <c r="AA24" s="31">
        <v>-4371</v>
      </c>
      <c r="AB24" s="31">
        <v>0</v>
      </c>
      <c r="AC24" s="33">
        <v>0</v>
      </c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</row>
    <row r="25" spans="1:442" s="35" customFormat="1">
      <c r="A25" s="36">
        <v>1452</v>
      </c>
      <c r="B25" s="37" t="s">
        <v>175</v>
      </c>
      <c r="C25" s="27">
        <v>140152.59</v>
      </c>
      <c r="D25" s="28">
        <v>1.2871000000000001E-4</v>
      </c>
      <c r="E25" s="28">
        <v>1.2159000000000001E-4</v>
      </c>
      <c r="F25" s="32">
        <v>1550913</v>
      </c>
      <c r="G25" s="31">
        <v>1795287</v>
      </c>
      <c r="H25" s="33">
        <v>1348458</v>
      </c>
      <c r="I25" s="32">
        <v>93444</v>
      </c>
      <c r="J25" s="31">
        <v>55728.51955573458</v>
      </c>
      <c r="K25" s="31">
        <v>149172.51955573459</v>
      </c>
      <c r="L25" s="31">
        <v>-30890</v>
      </c>
      <c r="M25" s="33">
        <v>118282.51955573459</v>
      </c>
      <c r="N25" s="32">
        <v>29409</v>
      </c>
      <c r="O25" s="31">
        <v>0</v>
      </c>
      <c r="P25" s="31">
        <v>16736</v>
      </c>
      <c r="Q25" s="31">
        <v>45415.326503300508</v>
      </c>
      <c r="R25" s="33">
        <v>91560.326503300515</v>
      </c>
      <c r="S25" s="32">
        <v>0</v>
      </c>
      <c r="T25" s="31">
        <v>0</v>
      </c>
      <c r="U25" s="31">
        <v>29822</v>
      </c>
      <c r="V25" s="31">
        <v>0</v>
      </c>
      <c r="W25" s="30">
        <v>29822</v>
      </c>
      <c r="X25" s="32">
        <v>67889.326503300515</v>
      </c>
      <c r="Y25" s="31">
        <v>3104</v>
      </c>
      <c r="Z25" s="31">
        <v>-5265</v>
      </c>
      <c r="AA25" s="31">
        <v>-3990</v>
      </c>
      <c r="AB25" s="31">
        <v>0</v>
      </c>
      <c r="AC25" s="33">
        <v>0</v>
      </c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</row>
    <row r="26" spans="1:442" s="35" customFormat="1">
      <c r="A26" s="36">
        <v>1453</v>
      </c>
      <c r="B26" s="37" t="s">
        <v>176</v>
      </c>
      <c r="C26" s="27">
        <v>149341.4472</v>
      </c>
      <c r="D26" s="28">
        <v>1.3672000000000001E-4</v>
      </c>
      <c r="E26" s="28">
        <v>1.4258000000000001E-4</v>
      </c>
      <c r="F26" s="32">
        <v>1647430</v>
      </c>
      <c r="G26" s="31">
        <v>1907013</v>
      </c>
      <c r="H26" s="33">
        <v>1432376</v>
      </c>
      <c r="I26" s="32">
        <v>99259</v>
      </c>
      <c r="J26" s="31">
        <v>45215.543494279002</v>
      </c>
      <c r="K26" s="31">
        <v>144474.543494279</v>
      </c>
      <c r="L26" s="31">
        <v>-32813</v>
      </c>
      <c r="M26" s="33">
        <v>111661.543494279</v>
      </c>
      <c r="N26" s="32">
        <v>31239</v>
      </c>
      <c r="O26" s="31">
        <v>0</v>
      </c>
      <c r="P26" s="31">
        <v>17778</v>
      </c>
      <c r="Q26" s="31">
        <v>0</v>
      </c>
      <c r="R26" s="33">
        <v>49017</v>
      </c>
      <c r="S26" s="32">
        <v>0</v>
      </c>
      <c r="T26" s="31">
        <v>0</v>
      </c>
      <c r="U26" s="31">
        <v>31678</v>
      </c>
      <c r="V26" s="31">
        <v>33225.363433809252</v>
      </c>
      <c r="W26" s="30">
        <v>64903.363433809252</v>
      </c>
      <c r="X26" s="32">
        <v>-9352.3634338092525</v>
      </c>
      <c r="Y26" s="31">
        <v>3297</v>
      </c>
      <c r="Z26" s="31">
        <v>-5592</v>
      </c>
      <c r="AA26" s="31">
        <v>-4239</v>
      </c>
      <c r="AB26" s="31">
        <v>0</v>
      </c>
      <c r="AC26" s="33">
        <v>0</v>
      </c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</row>
    <row r="27" spans="1:442" s="35" customFormat="1">
      <c r="A27" s="36">
        <v>1454</v>
      </c>
      <c r="B27" s="37" t="s">
        <v>177</v>
      </c>
      <c r="C27" s="27">
        <v>125861.476</v>
      </c>
      <c r="D27" s="28">
        <v>1.1548999999999999E-4</v>
      </c>
      <c r="E27" s="28">
        <v>1.1896999999999999E-4</v>
      </c>
      <c r="F27" s="32">
        <v>1391616</v>
      </c>
      <c r="G27" s="31">
        <v>1610891</v>
      </c>
      <c r="H27" s="33">
        <v>1209956</v>
      </c>
      <c r="I27" s="32">
        <v>83846</v>
      </c>
      <c r="J27" s="31">
        <v>36489.97266321069</v>
      </c>
      <c r="K27" s="31">
        <v>120335.97266321069</v>
      </c>
      <c r="L27" s="31">
        <v>-27718</v>
      </c>
      <c r="M27" s="33">
        <v>92617.97266321069</v>
      </c>
      <c r="N27" s="32">
        <v>26388</v>
      </c>
      <c r="O27" s="31">
        <v>0</v>
      </c>
      <c r="P27" s="31">
        <v>15017</v>
      </c>
      <c r="Q27" s="31">
        <v>0</v>
      </c>
      <c r="R27" s="33">
        <v>41405</v>
      </c>
      <c r="S27" s="32">
        <v>0</v>
      </c>
      <c r="T27" s="31">
        <v>0</v>
      </c>
      <c r="U27" s="31">
        <v>26759</v>
      </c>
      <c r="V27" s="31">
        <v>19260.525579107696</v>
      </c>
      <c r="W27" s="30">
        <v>46019.525579107692</v>
      </c>
      <c r="X27" s="32">
        <v>905.4744208923039</v>
      </c>
      <c r="Y27" s="31">
        <v>2785</v>
      </c>
      <c r="Z27" s="31">
        <v>-4724</v>
      </c>
      <c r="AA27" s="31">
        <v>-3581</v>
      </c>
      <c r="AB27" s="31">
        <v>0</v>
      </c>
      <c r="AC27" s="33">
        <v>0</v>
      </c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</row>
    <row r="28" spans="1:442" s="35" customFormat="1">
      <c r="A28" s="36">
        <v>1455</v>
      </c>
      <c r="B28" s="37" t="s">
        <v>178</v>
      </c>
      <c r="C28" s="27">
        <v>0</v>
      </c>
      <c r="D28" s="28">
        <v>0</v>
      </c>
      <c r="E28" s="28">
        <v>0</v>
      </c>
      <c r="F28" s="32">
        <v>0</v>
      </c>
      <c r="G28" s="31">
        <v>0</v>
      </c>
      <c r="H28" s="33">
        <v>0</v>
      </c>
      <c r="I28" s="32">
        <v>0</v>
      </c>
      <c r="J28" s="31">
        <v>0</v>
      </c>
      <c r="K28" s="31">
        <v>0</v>
      </c>
      <c r="L28" s="31">
        <v>0</v>
      </c>
      <c r="M28" s="33">
        <v>0</v>
      </c>
      <c r="N28" s="32">
        <v>0</v>
      </c>
      <c r="O28" s="31">
        <v>0</v>
      </c>
      <c r="P28" s="31">
        <v>0</v>
      </c>
      <c r="Q28" s="31">
        <v>0</v>
      </c>
      <c r="R28" s="33">
        <v>0</v>
      </c>
      <c r="S28" s="32">
        <v>0</v>
      </c>
      <c r="T28" s="31">
        <v>0</v>
      </c>
      <c r="U28" s="31">
        <v>0</v>
      </c>
      <c r="V28" s="31">
        <v>0</v>
      </c>
      <c r="W28" s="30">
        <v>0</v>
      </c>
      <c r="X28" s="32">
        <v>0</v>
      </c>
      <c r="Y28" s="31">
        <v>0</v>
      </c>
      <c r="Z28" s="31">
        <v>0</v>
      </c>
      <c r="AA28" s="31">
        <v>0</v>
      </c>
      <c r="AB28" s="31">
        <v>0</v>
      </c>
      <c r="AC28" s="33">
        <v>0</v>
      </c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</row>
    <row r="29" spans="1:442" s="35" customFormat="1">
      <c r="A29" s="36">
        <v>1456</v>
      </c>
      <c r="B29" s="37" t="s">
        <v>179</v>
      </c>
      <c r="C29" s="27">
        <v>69530.420799999993</v>
      </c>
      <c r="D29" s="28">
        <v>6.3919999999999998E-5</v>
      </c>
      <c r="E29" s="28">
        <v>6.3059999999999996E-5</v>
      </c>
      <c r="F29" s="32">
        <v>770215</v>
      </c>
      <c r="G29" s="31">
        <v>891576</v>
      </c>
      <c r="H29" s="33">
        <v>669671</v>
      </c>
      <c r="I29" s="32">
        <v>46406</v>
      </c>
      <c r="J29" s="31">
        <v>2614.2712735231585</v>
      </c>
      <c r="K29" s="31">
        <v>49020.271273523162</v>
      </c>
      <c r="L29" s="31">
        <v>-15341</v>
      </c>
      <c r="M29" s="33">
        <v>33679.271273523162</v>
      </c>
      <c r="N29" s="32">
        <v>14605</v>
      </c>
      <c r="O29" s="31">
        <v>0</v>
      </c>
      <c r="P29" s="31">
        <v>8312</v>
      </c>
      <c r="Q29" s="31">
        <v>6232.9623918974476</v>
      </c>
      <c r="R29" s="33">
        <v>29149.962391897447</v>
      </c>
      <c r="S29" s="32">
        <v>0</v>
      </c>
      <c r="T29" s="31">
        <v>0</v>
      </c>
      <c r="U29" s="31">
        <v>14810</v>
      </c>
      <c r="V29" s="31">
        <v>0</v>
      </c>
      <c r="W29" s="30">
        <v>14810</v>
      </c>
      <c r="X29" s="32">
        <v>17393.962391897447</v>
      </c>
      <c r="Y29" s="31">
        <v>1541</v>
      </c>
      <c r="Z29" s="31">
        <v>-2615</v>
      </c>
      <c r="AA29" s="31">
        <v>-1980.0000000000018</v>
      </c>
      <c r="AB29" s="31">
        <v>0</v>
      </c>
      <c r="AC29" s="33">
        <v>0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</row>
    <row r="30" spans="1:442" s="35" customFormat="1">
      <c r="A30" s="36">
        <v>1457</v>
      </c>
      <c r="B30" s="37" t="s">
        <v>180</v>
      </c>
      <c r="C30" s="27">
        <v>35279.570800000001</v>
      </c>
      <c r="D30" s="28">
        <v>3.2280000000000003E-5</v>
      </c>
      <c r="E30" s="28">
        <v>3.519E-5</v>
      </c>
      <c r="F30" s="32">
        <v>388963</v>
      </c>
      <c r="G30" s="31">
        <v>450252</v>
      </c>
      <c r="H30" s="33">
        <v>338188</v>
      </c>
      <c r="I30" s="32">
        <v>23435</v>
      </c>
      <c r="J30" s="31">
        <v>38836.96897019694</v>
      </c>
      <c r="K30" s="31">
        <v>62271.96897019694</v>
      </c>
      <c r="L30" s="31">
        <v>-7747</v>
      </c>
      <c r="M30" s="33">
        <v>54524.96897019694</v>
      </c>
      <c r="N30" s="32">
        <v>7376</v>
      </c>
      <c r="O30" s="31">
        <v>0</v>
      </c>
      <c r="P30" s="31">
        <v>4197</v>
      </c>
      <c r="Q30" s="31">
        <v>0</v>
      </c>
      <c r="R30" s="33">
        <v>11573</v>
      </c>
      <c r="S30" s="32">
        <v>0</v>
      </c>
      <c r="T30" s="31">
        <v>0</v>
      </c>
      <c r="U30" s="31">
        <v>7479</v>
      </c>
      <c r="V30" s="31">
        <v>17125.109731005115</v>
      </c>
      <c r="W30" s="30">
        <v>24604.109731005115</v>
      </c>
      <c r="X30" s="32">
        <v>-11489.109731005115</v>
      </c>
      <c r="Y30" s="31">
        <v>778</v>
      </c>
      <c r="Z30" s="31">
        <v>-1320</v>
      </c>
      <c r="AA30" s="31">
        <v>-1000</v>
      </c>
      <c r="AB30" s="31">
        <v>0</v>
      </c>
      <c r="AC30" s="33">
        <v>0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</row>
    <row r="31" spans="1:442" s="35" customFormat="1">
      <c r="A31" s="36">
        <v>1458</v>
      </c>
      <c r="B31" s="37" t="s">
        <v>520</v>
      </c>
      <c r="C31" s="27">
        <v>171032.35519999999</v>
      </c>
      <c r="D31" s="28">
        <v>1.5852999999999999E-4</v>
      </c>
      <c r="E31" s="28">
        <v>1.7043000000000001E-4</v>
      </c>
      <c r="F31" s="32">
        <v>1910234</v>
      </c>
      <c r="G31" s="31">
        <v>2211226</v>
      </c>
      <c r="H31" s="33">
        <v>1660873</v>
      </c>
      <c r="I31" s="32">
        <v>115094</v>
      </c>
      <c r="J31" s="31">
        <v>-180974.19973978531</v>
      </c>
      <c r="K31" s="31">
        <v>-65880.199739785312</v>
      </c>
      <c r="L31" s="31">
        <v>-38047</v>
      </c>
      <c r="M31" s="33">
        <v>-103927.19973978531</v>
      </c>
      <c r="N31" s="32">
        <v>36222</v>
      </c>
      <c r="O31" s="31">
        <v>0</v>
      </c>
      <c r="P31" s="31">
        <v>20614</v>
      </c>
      <c r="Q31" s="31">
        <v>0</v>
      </c>
      <c r="R31" s="33">
        <v>56836</v>
      </c>
      <c r="S31" s="32">
        <v>0</v>
      </c>
      <c r="T31" s="31">
        <v>0</v>
      </c>
      <c r="U31" s="31">
        <v>36731</v>
      </c>
      <c r="V31" s="31">
        <v>70635.24847923909</v>
      </c>
      <c r="W31" s="30">
        <v>107366.24847923909</v>
      </c>
      <c r="X31" s="32">
        <v>-42954.24847923909</v>
      </c>
      <c r="Y31" s="31">
        <v>3823</v>
      </c>
      <c r="Z31" s="31">
        <v>-6484</v>
      </c>
      <c r="AA31" s="31">
        <v>-4915</v>
      </c>
      <c r="AB31" s="31">
        <v>0</v>
      </c>
      <c r="AC31" s="33">
        <v>0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</row>
    <row r="32" spans="1:442" s="35" customFormat="1">
      <c r="A32" s="36">
        <v>1459</v>
      </c>
      <c r="B32" s="37" t="s">
        <v>181</v>
      </c>
      <c r="C32" s="27">
        <v>67209.061600000001</v>
      </c>
      <c r="D32" s="28">
        <v>6.3219999999999994E-5</v>
      </c>
      <c r="E32" s="28">
        <v>6.4319999999999994E-5</v>
      </c>
      <c r="F32" s="32">
        <v>761780</v>
      </c>
      <c r="G32" s="31">
        <v>881812</v>
      </c>
      <c r="H32" s="33">
        <v>662338</v>
      </c>
      <c r="I32" s="32">
        <v>45898</v>
      </c>
      <c r="J32" s="31">
        <v>4820.5915086237446</v>
      </c>
      <c r="K32" s="31">
        <v>50718.591508623744</v>
      </c>
      <c r="L32" s="31">
        <v>-15173</v>
      </c>
      <c r="M32" s="33">
        <v>35545.591508623744</v>
      </c>
      <c r="N32" s="32">
        <v>14445</v>
      </c>
      <c r="O32" s="31">
        <v>0</v>
      </c>
      <c r="P32" s="31">
        <v>8221</v>
      </c>
      <c r="Q32" s="31">
        <v>0</v>
      </c>
      <c r="R32" s="33">
        <v>22666</v>
      </c>
      <c r="S32" s="32">
        <v>0</v>
      </c>
      <c r="T32" s="31">
        <v>0</v>
      </c>
      <c r="U32" s="31">
        <v>14648</v>
      </c>
      <c r="V32" s="31">
        <v>6466.7063952738408</v>
      </c>
      <c r="W32" s="30">
        <v>21114.706395273839</v>
      </c>
      <c r="X32" s="32">
        <v>4572.2936047261592</v>
      </c>
      <c r="Y32" s="31">
        <v>1524</v>
      </c>
      <c r="Z32" s="31">
        <v>-2586</v>
      </c>
      <c r="AA32" s="31">
        <v>-1959.0000000000018</v>
      </c>
      <c r="AB32" s="31">
        <v>0</v>
      </c>
      <c r="AC32" s="33">
        <v>0</v>
      </c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</row>
    <row r="33" spans="1:442" s="35" customFormat="1">
      <c r="A33" s="36">
        <v>1465</v>
      </c>
      <c r="B33" s="37" t="s">
        <v>114</v>
      </c>
      <c r="C33" s="27">
        <v>9728508.1503999997</v>
      </c>
      <c r="D33" s="28">
        <v>9.2260099999999998E-3</v>
      </c>
      <c r="E33" s="28">
        <v>9.4180099999999992E-3</v>
      </c>
      <c r="F33" s="32">
        <v>111170343</v>
      </c>
      <c r="G33" s="31">
        <v>128687271</v>
      </c>
      <c r="H33" s="33">
        <v>96658254</v>
      </c>
      <c r="I33" s="32">
        <v>6698133</v>
      </c>
      <c r="J33" s="31">
        <v>-3003011.3708932078</v>
      </c>
      <c r="K33" s="31">
        <v>3695121.6291067922</v>
      </c>
      <c r="L33" s="31">
        <v>-2214242</v>
      </c>
      <c r="M33" s="33">
        <v>1480879.6291067922</v>
      </c>
      <c r="N33" s="32">
        <v>2108036</v>
      </c>
      <c r="O33" s="31">
        <v>0</v>
      </c>
      <c r="P33" s="31">
        <v>1199670</v>
      </c>
      <c r="Q33" s="31">
        <v>0</v>
      </c>
      <c r="R33" s="33">
        <v>3307706</v>
      </c>
      <c r="S33" s="32">
        <v>0</v>
      </c>
      <c r="T33" s="31">
        <v>0</v>
      </c>
      <c r="U33" s="31">
        <v>2137653</v>
      </c>
      <c r="V33" s="31">
        <v>1174059.3683090494</v>
      </c>
      <c r="W33" s="30">
        <v>3311712.3683090494</v>
      </c>
      <c r="X33" s="32">
        <v>436911.6316909506</v>
      </c>
      <c r="Y33" s="31">
        <v>222465</v>
      </c>
      <c r="Z33" s="31">
        <v>-377370</v>
      </c>
      <c r="AA33" s="31">
        <v>-286013</v>
      </c>
      <c r="AB33" s="31">
        <v>0</v>
      </c>
      <c r="AC33" s="33">
        <v>0</v>
      </c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</row>
    <row r="34" spans="1:442" s="35" customFormat="1">
      <c r="A34" s="36">
        <v>1480</v>
      </c>
      <c r="B34" s="37" t="s">
        <v>182</v>
      </c>
      <c r="C34" s="27">
        <v>111030.0036</v>
      </c>
      <c r="D34" s="28">
        <v>1.0163E-4</v>
      </c>
      <c r="E34" s="28">
        <v>9.9840000000000006E-5</v>
      </c>
      <c r="F34" s="32">
        <v>1224608</v>
      </c>
      <c r="G34" s="31">
        <v>1417567</v>
      </c>
      <c r="H34" s="33">
        <v>1064748</v>
      </c>
      <c r="I34" s="32">
        <v>73784</v>
      </c>
      <c r="J34" s="31">
        <v>42601.044275980334</v>
      </c>
      <c r="K34" s="31">
        <v>116385.04427598033</v>
      </c>
      <c r="L34" s="31">
        <v>-24391</v>
      </c>
      <c r="M34" s="33">
        <v>91994.044275980326</v>
      </c>
      <c r="N34" s="32">
        <v>23221</v>
      </c>
      <c r="O34" s="31">
        <v>0</v>
      </c>
      <c r="P34" s="31">
        <v>13215</v>
      </c>
      <c r="Q34" s="31">
        <v>12716.045565948682</v>
      </c>
      <c r="R34" s="33">
        <v>49152.045565948683</v>
      </c>
      <c r="S34" s="32">
        <v>0</v>
      </c>
      <c r="T34" s="31">
        <v>0</v>
      </c>
      <c r="U34" s="31">
        <v>23548</v>
      </c>
      <c r="V34" s="31">
        <v>0</v>
      </c>
      <c r="W34" s="30">
        <v>23548</v>
      </c>
      <c r="X34" s="32">
        <v>30462.045565948683</v>
      </c>
      <c r="Y34" s="31">
        <v>2451</v>
      </c>
      <c r="Z34" s="31">
        <v>-4157</v>
      </c>
      <c r="AA34" s="31">
        <v>-3152.0000000000036</v>
      </c>
      <c r="AB34" s="31">
        <v>0</v>
      </c>
      <c r="AC34" s="33">
        <v>0</v>
      </c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</row>
    <row r="35" spans="1:442" s="35" customFormat="1">
      <c r="A35" s="36">
        <v>1481</v>
      </c>
      <c r="B35" s="37" t="s">
        <v>521</v>
      </c>
      <c r="C35" s="27">
        <v>231475.478</v>
      </c>
      <c r="D35" s="28">
        <v>2.1247E-4</v>
      </c>
      <c r="E35" s="28">
        <v>2.1712000000000001E-4</v>
      </c>
      <c r="F35" s="32">
        <v>2560193</v>
      </c>
      <c r="G35" s="31">
        <v>2963598</v>
      </c>
      <c r="H35" s="33">
        <v>2225987</v>
      </c>
      <c r="I35" s="32">
        <v>154254</v>
      </c>
      <c r="J35" s="31">
        <v>86393.25141144167</v>
      </c>
      <c r="K35" s="31">
        <v>240647.25141144166</v>
      </c>
      <c r="L35" s="31">
        <v>-50993</v>
      </c>
      <c r="M35" s="33">
        <v>189654.25141144166</v>
      </c>
      <c r="N35" s="32">
        <v>48547</v>
      </c>
      <c r="O35" s="31">
        <v>0</v>
      </c>
      <c r="P35" s="31">
        <v>27628</v>
      </c>
      <c r="Q35" s="31">
        <v>0</v>
      </c>
      <c r="R35" s="33">
        <v>76175</v>
      </c>
      <c r="S35" s="32">
        <v>0</v>
      </c>
      <c r="T35" s="31">
        <v>0</v>
      </c>
      <c r="U35" s="31">
        <v>49229</v>
      </c>
      <c r="V35" s="31">
        <v>24806.365691027724</v>
      </c>
      <c r="W35" s="30">
        <v>74035.36569102772</v>
      </c>
      <c r="X35" s="32">
        <v>12293.634308972276</v>
      </c>
      <c r="Y35" s="31">
        <v>5123</v>
      </c>
      <c r="Z35" s="31">
        <v>-8691</v>
      </c>
      <c r="AA35" s="31">
        <v>-6586.0000000000073</v>
      </c>
      <c r="AB35" s="31">
        <v>0</v>
      </c>
      <c r="AC35" s="33">
        <v>0</v>
      </c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</row>
    <row r="36" spans="1:442" s="35" customFormat="1">
      <c r="A36" s="36">
        <v>1482</v>
      </c>
      <c r="B36" s="37" t="s">
        <v>183</v>
      </c>
      <c r="C36" s="27">
        <v>0</v>
      </c>
      <c r="D36" s="28">
        <v>0</v>
      </c>
      <c r="E36" s="28">
        <v>0</v>
      </c>
      <c r="F36" s="32">
        <v>0</v>
      </c>
      <c r="G36" s="31">
        <v>0</v>
      </c>
      <c r="H36" s="33">
        <v>0</v>
      </c>
      <c r="I36" s="32">
        <v>0</v>
      </c>
      <c r="J36" s="31">
        <v>0</v>
      </c>
      <c r="K36" s="31">
        <v>0</v>
      </c>
      <c r="L36" s="31">
        <v>0</v>
      </c>
      <c r="M36" s="33">
        <v>0</v>
      </c>
      <c r="N36" s="32">
        <v>0</v>
      </c>
      <c r="O36" s="31">
        <v>0</v>
      </c>
      <c r="P36" s="31">
        <v>0</v>
      </c>
      <c r="Q36" s="31">
        <v>0</v>
      </c>
      <c r="R36" s="33">
        <v>0</v>
      </c>
      <c r="S36" s="32">
        <v>0</v>
      </c>
      <c r="T36" s="31">
        <v>0</v>
      </c>
      <c r="U36" s="31">
        <v>0</v>
      </c>
      <c r="V36" s="31">
        <v>0</v>
      </c>
      <c r="W36" s="30">
        <v>0</v>
      </c>
      <c r="X36" s="32">
        <v>0</v>
      </c>
      <c r="Y36" s="31">
        <v>0</v>
      </c>
      <c r="Z36" s="31">
        <v>0</v>
      </c>
      <c r="AA36" s="31">
        <v>0</v>
      </c>
      <c r="AB36" s="31">
        <v>0</v>
      </c>
      <c r="AC36" s="33">
        <v>0</v>
      </c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</row>
    <row r="37" spans="1:442" s="35" customFormat="1">
      <c r="A37" s="36">
        <v>1483</v>
      </c>
      <c r="B37" s="37" t="s">
        <v>184</v>
      </c>
      <c r="C37" s="27">
        <v>45634.754799999995</v>
      </c>
      <c r="D37" s="28">
        <v>4.1860000000000002E-5</v>
      </c>
      <c r="E37" s="28">
        <v>4.1409999999999998E-5</v>
      </c>
      <c r="F37" s="32">
        <v>504399</v>
      </c>
      <c r="G37" s="31">
        <v>583876</v>
      </c>
      <c r="H37" s="33">
        <v>438555</v>
      </c>
      <c r="I37" s="32">
        <v>30391</v>
      </c>
      <c r="J37" s="31">
        <v>30860.178216841847</v>
      </c>
      <c r="K37" s="31">
        <v>61251.178216841843</v>
      </c>
      <c r="L37" s="31">
        <v>-10046</v>
      </c>
      <c r="M37" s="33">
        <v>51205.178216841843</v>
      </c>
      <c r="N37" s="32">
        <v>9565</v>
      </c>
      <c r="O37" s="31">
        <v>0</v>
      </c>
      <c r="P37" s="31">
        <v>5443</v>
      </c>
      <c r="Q37" s="31">
        <v>3441.9241285682283</v>
      </c>
      <c r="R37" s="33">
        <v>18449.924128568229</v>
      </c>
      <c r="S37" s="32">
        <v>0</v>
      </c>
      <c r="T37" s="31">
        <v>0</v>
      </c>
      <c r="U37" s="31">
        <v>9699</v>
      </c>
      <c r="V37" s="31">
        <v>0</v>
      </c>
      <c r="W37" s="30">
        <v>9699</v>
      </c>
      <c r="X37" s="32">
        <v>10750.924128568229</v>
      </c>
      <c r="Y37" s="31">
        <v>1009</v>
      </c>
      <c r="Z37" s="31">
        <v>-1712</v>
      </c>
      <c r="AA37" s="31">
        <v>-1297</v>
      </c>
      <c r="AB37" s="31">
        <v>0</v>
      </c>
      <c r="AC37" s="33">
        <v>0</v>
      </c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</row>
    <row r="38" spans="1:442" s="35" customFormat="1">
      <c r="A38" s="36">
        <v>1484</v>
      </c>
      <c r="B38" s="37" t="s">
        <v>185</v>
      </c>
      <c r="C38" s="27">
        <v>37846.233999999997</v>
      </c>
      <c r="D38" s="28">
        <v>3.4480000000000002E-5</v>
      </c>
      <c r="E38" s="28">
        <v>3.358E-5</v>
      </c>
      <c r="F38" s="32">
        <v>415472</v>
      </c>
      <c r="G38" s="31">
        <v>480938</v>
      </c>
      <c r="H38" s="33">
        <v>361237</v>
      </c>
      <c r="I38" s="32">
        <v>25033</v>
      </c>
      <c r="J38" s="31">
        <v>49839.8788953822</v>
      </c>
      <c r="K38" s="31">
        <v>74872.878895382193</v>
      </c>
      <c r="L38" s="31">
        <v>-8275</v>
      </c>
      <c r="M38" s="33">
        <v>66597.878895382193</v>
      </c>
      <c r="N38" s="32">
        <v>7878</v>
      </c>
      <c r="O38" s="31">
        <v>0</v>
      </c>
      <c r="P38" s="31">
        <v>4483</v>
      </c>
      <c r="Q38" s="31">
        <v>6181.8942255712873</v>
      </c>
      <c r="R38" s="33">
        <v>18542.894225571286</v>
      </c>
      <c r="S38" s="32">
        <v>0</v>
      </c>
      <c r="T38" s="31">
        <v>0</v>
      </c>
      <c r="U38" s="31">
        <v>7989</v>
      </c>
      <c r="V38" s="31">
        <v>0</v>
      </c>
      <c r="W38" s="30">
        <v>7989</v>
      </c>
      <c r="X38" s="32">
        <v>12202.894225571286</v>
      </c>
      <c r="Y38" s="31">
        <v>831</v>
      </c>
      <c r="Z38" s="31">
        <v>-1410</v>
      </c>
      <c r="AA38" s="31">
        <v>-1070</v>
      </c>
      <c r="AB38" s="31">
        <v>0</v>
      </c>
      <c r="AC38" s="33">
        <v>0</v>
      </c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</row>
    <row r="39" spans="1:442" s="35" customFormat="1">
      <c r="A39" s="36">
        <v>1485</v>
      </c>
      <c r="B39" s="37" t="s">
        <v>186</v>
      </c>
      <c r="C39" s="27">
        <v>77903.786400000012</v>
      </c>
      <c r="D39" s="28">
        <v>7.1500000000000003E-5</v>
      </c>
      <c r="E39" s="28">
        <v>6.6000000000000005E-5</v>
      </c>
      <c r="F39" s="32">
        <v>861551</v>
      </c>
      <c r="G39" s="31">
        <v>997304</v>
      </c>
      <c r="H39" s="33">
        <v>749085</v>
      </c>
      <c r="I39" s="32">
        <v>51909</v>
      </c>
      <c r="J39" s="31">
        <v>87175.845817164591</v>
      </c>
      <c r="K39" s="31">
        <v>139084.84581716458</v>
      </c>
      <c r="L39" s="31">
        <v>-17160</v>
      </c>
      <c r="M39" s="33">
        <v>121924.84581716458</v>
      </c>
      <c r="N39" s="32">
        <v>16337</v>
      </c>
      <c r="O39" s="31">
        <v>0</v>
      </c>
      <c r="P39" s="31">
        <v>9297</v>
      </c>
      <c r="Q39" s="31">
        <v>34653.337560205116</v>
      </c>
      <c r="R39" s="33">
        <v>60287.337560205116</v>
      </c>
      <c r="S39" s="32">
        <v>0</v>
      </c>
      <c r="T39" s="31">
        <v>0</v>
      </c>
      <c r="U39" s="31">
        <v>16566</v>
      </c>
      <c r="V39" s="31">
        <v>0</v>
      </c>
      <c r="W39" s="30">
        <v>16566</v>
      </c>
      <c r="X39" s="32">
        <v>47138.337560205116</v>
      </c>
      <c r="Y39" s="31">
        <v>1724</v>
      </c>
      <c r="Z39" s="31">
        <v>-2925</v>
      </c>
      <c r="AA39" s="31">
        <v>-2216</v>
      </c>
      <c r="AB39" s="31">
        <v>0</v>
      </c>
      <c r="AC39" s="33">
        <v>0</v>
      </c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</row>
    <row r="40" spans="1:442" s="35" customFormat="1">
      <c r="A40" s="36">
        <v>1486</v>
      </c>
      <c r="B40" s="37" t="s">
        <v>187</v>
      </c>
      <c r="C40" s="27">
        <v>55506.237200000003</v>
      </c>
      <c r="D40" s="28">
        <v>5.0899999999999997E-5</v>
      </c>
      <c r="E40" s="28">
        <v>5.38E-5</v>
      </c>
      <c r="F40" s="32">
        <v>613328</v>
      </c>
      <c r="G40" s="31">
        <v>709969</v>
      </c>
      <c r="H40" s="33">
        <v>533265</v>
      </c>
      <c r="I40" s="32">
        <v>36954</v>
      </c>
      <c r="J40" s="31">
        <v>39992.536069048881</v>
      </c>
      <c r="K40" s="31">
        <v>76946.536069048889</v>
      </c>
      <c r="L40" s="31">
        <v>-12216</v>
      </c>
      <c r="M40" s="33">
        <v>64730.536069048889</v>
      </c>
      <c r="N40" s="32">
        <v>11630</v>
      </c>
      <c r="O40" s="31">
        <v>0</v>
      </c>
      <c r="P40" s="31">
        <v>6619</v>
      </c>
      <c r="Q40" s="31">
        <v>0</v>
      </c>
      <c r="R40" s="33">
        <v>18249</v>
      </c>
      <c r="S40" s="32">
        <v>0</v>
      </c>
      <c r="T40" s="31">
        <v>0</v>
      </c>
      <c r="U40" s="31">
        <v>11793</v>
      </c>
      <c r="V40" s="31">
        <v>16786.738949456427</v>
      </c>
      <c r="W40" s="30">
        <v>28579.738949456427</v>
      </c>
      <c r="X40" s="32">
        <v>-7898.7389494564268</v>
      </c>
      <c r="Y40" s="31">
        <v>1227</v>
      </c>
      <c r="Z40" s="31">
        <v>-2082</v>
      </c>
      <c r="AA40" s="31">
        <v>-1577</v>
      </c>
      <c r="AB40" s="31">
        <v>0</v>
      </c>
      <c r="AC40" s="33">
        <v>0</v>
      </c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</row>
    <row r="41" spans="1:442" s="35" customFormat="1">
      <c r="A41" s="36">
        <v>1487</v>
      </c>
      <c r="B41" s="37" t="s">
        <v>188</v>
      </c>
      <c r="C41" s="27">
        <v>184320.58840000001</v>
      </c>
      <c r="D41" s="28">
        <v>1.6946999999999999E-4</v>
      </c>
      <c r="E41" s="28">
        <v>1.7331000000000001E-4</v>
      </c>
      <c r="F41" s="32">
        <v>2042057</v>
      </c>
      <c r="G41" s="31">
        <v>2363821</v>
      </c>
      <c r="H41" s="33">
        <v>1775488</v>
      </c>
      <c r="I41" s="32">
        <v>123036</v>
      </c>
      <c r="J41" s="31">
        <v>99506.820055715274</v>
      </c>
      <c r="K41" s="31">
        <v>222542.82005571527</v>
      </c>
      <c r="L41" s="31">
        <v>-40673</v>
      </c>
      <c r="M41" s="33">
        <v>181869.82005571527</v>
      </c>
      <c r="N41" s="32">
        <v>38722</v>
      </c>
      <c r="O41" s="31">
        <v>0</v>
      </c>
      <c r="P41" s="31">
        <v>22036</v>
      </c>
      <c r="Q41" s="31">
        <v>0</v>
      </c>
      <c r="R41" s="33">
        <v>60758</v>
      </c>
      <c r="S41" s="32">
        <v>0</v>
      </c>
      <c r="T41" s="31">
        <v>0</v>
      </c>
      <c r="U41" s="31">
        <v>39266</v>
      </c>
      <c r="V41" s="31">
        <v>20734.057009405231</v>
      </c>
      <c r="W41" s="30">
        <v>60000.057009405231</v>
      </c>
      <c r="X41" s="32">
        <v>8856.9429905947691</v>
      </c>
      <c r="Y41" s="31">
        <v>4086</v>
      </c>
      <c r="Z41" s="31">
        <v>-6932</v>
      </c>
      <c r="AA41" s="31">
        <v>-5252.9999999999927</v>
      </c>
      <c r="AB41" s="31">
        <v>0</v>
      </c>
      <c r="AC41" s="33">
        <v>0</v>
      </c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</row>
    <row r="42" spans="1:442" s="35" customFormat="1">
      <c r="A42" s="36">
        <v>1488</v>
      </c>
      <c r="B42" s="37" t="s">
        <v>189</v>
      </c>
      <c r="C42" s="27">
        <v>66142.923999999999</v>
      </c>
      <c r="D42" s="28">
        <v>6.1210000000000005E-5</v>
      </c>
      <c r="E42" s="28">
        <v>6.2680000000000003E-5</v>
      </c>
      <c r="F42" s="32">
        <v>737560</v>
      </c>
      <c r="G42" s="31">
        <v>853776</v>
      </c>
      <c r="H42" s="33">
        <v>641280</v>
      </c>
      <c r="I42" s="32">
        <v>44439</v>
      </c>
      <c r="J42" s="31">
        <v>-29211.104401944085</v>
      </c>
      <c r="K42" s="31">
        <v>15227.895598055915</v>
      </c>
      <c r="L42" s="31">
        <v>-14690</v>
      </c>
      <c r="M42" s="33">
        <v>537.89559805591489</v>
      </c>
      <c r="N42" s="32">
        <v>13986</v>
      </c>
      <c r="O42" s="31">
        <v>0</v>
      </c>
      <c r="P42" s="31">
        <v>7959</v>
      </c>
      <c r="Q42" s="31">
        <v>0</v>
      </c>
      <c r="R42" s="33">
        <v>21945</v>
      </c>
      <c r="S42" s="32">
        <v>0</v>
      </c>
      <c r="T42" s="31">
        <v>0</v>
      </c>
      <c r="U42" s="31">
        <v>14182</v>
      </c>
      <c r="V42" s="31">
        <v>8204.1972273640949</v>
      </c>
      <c r="W42" s="30">
        <v>22386.197227364093</v>
      </c>
      <c r="X42" s="32">
        <v>2483.8027726359051</v>
      </c>
      <c r="Y42" s="31">
        <v>1476</v>
      </c>
      <c r="Z42" s="31">
        <v>-2504</v>
      </c>
      <c r="AA42" s="31">
        <v>-1896.9999999999982</v>
      </c>
      <c r="AB42" s="31">
        <v>0</v>
      </c>
      <c r="AC42" s="33">
        <v>0</v>
      </c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</row>
    <row r="43" spans="1:442" s="35" customFormat="1">
      <c r="A43" s="36">
        <v>1489</v>
      </c>
      <c r="B43" s="37" t="s">
        <v>190</v>
      </c>
      <c r="C43" s="27">
        <v>130376.6044</v>
      </c>
      <c r="D43" s="28">
        <v>1.2012E-4</v>
      </c>
      <c r="E43" s="28">
        <v>1.2363000000000001E-4</v>
      </c>
      <c r="F43" s="32">
        <v>1447406</v>
      </c>
      <c r="G43" s="31">
        <v>1675471</v>
      </c>
      <c r="H43" s="33">
        <v>1258463</v>
      </c>
      <c r="I43" s="32">
        <v>87208</v>
      </c>
      <c r="J43" s="31">
        <v>7608.4154924833692</v>
      </c>
      <c r="K43" s="31">
        <v>94816.415492483371</v>
      </c>
      <c r="L43" s="31">
        <v>-28829</v>
      </c>
      <c r="M43" s="33">
        <v>65987.415492483371</v>
      </c>
      <c r="N43" s="32">
        <v>27446</v>
      </c>
      <c r="O43" s="31">
        <v>0</v>
      </c>
      <c r="P43" s="31">
        <v>15619</v>
      </c>
      <c r="Q43" s="31">
        <v>0</v>
      </c>
      <c r="R43" s="33">
        <v>43065</v>
      </c>
      <c r="S43" s="32">
        <v>0</v>
      </c>
      <c r="T43" s="31">
        <v>0</v>
      </c>
      <c r="U43" s="31">
        <v>27832</v>
      </c>
      <c r="V43" s="31">
        <v>19624.699832445203</v>
      </c>
      <c r="W43" s="30">
        <v>47456.6998324452</v>
      </c>
      <c r="X43" s="32">
        <v>1349.3001675547966</v>
      </c>
      <c r="Y43" s="31">
        <v>2896</v>
      </c>
      <c r="Z43" s="31">
        <v>-4913</v>
      </c>
      <c r="AA43" s="31">
        <v>-3724</v>
      </c>
      <c r="AB43" s="31">
        <v>0</v>
      </c>
      <c r="AC43" s="33">
        <v>0</v>
      </c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</row>
    <row r="44" spans="1:442" s="35" customFormat="1">
      <c r="A44" s="36">
        <v>1490</v>
      </c>
      <c r="B44" s="37" t="s">
        <v>191</v>
      </c>
      <c r="C44" s="27">
        <v>93873.551999999996</v>
      </c>
      <c r="D44" s="28">
        <v>8.5900000000000001E-5</v>
      </c>
      <c r="E44" s="28">
        <v>9.2819999999999996E-5</v>
      </c>
      <c r="F44" s="32">
        <v>1035066</v>
      </c>
      <c r="G44" s="31">
        <v>1198160</v>
      </c>
      <c r="H44" s="33">
        <v>899950</v>
      </c>
      <c r="I44" s="32">
        <v>62364</v>
      </c>
      <c r="J44" s="31">
        <v>5639.7102084404196</v>
      </c>
      <c r="K44" s="31">
        <v>68003.710208440418</v>
      </c>
      <c r="L44" s="31">
        <v>-20616</v>
      </c>
      <c r="M44" s="33">
        <v>47387.710208440418</v>
      </c>
      <c r="N44" s="32">
        <v>19627</v>
      </c>
      <c r="O44" s="31">
        <v>0</v>
      </c>
      <c r="P44" s="31">
        <v>11170</v>
      </c>
      <c r="Q44" s="31">
        <v>0</v>
      </c>
      <c r="R44" s="33">
        <v>30797</v>
      </c>
      <c r="S44" s="32">
        <v>0</v>
      </c>
      <c r="T44" s="31">
        <v>0</v>
      </c>
      <c r="U44" s="31">
        <v>19903</v>
      </c>
      <c r="V44" s="31">
        <v>40562.072900065614</v>
      </c>
      <c r="W44" s="30">
        <v>60465.072900065614</v>
      </c>
      <c r="X44" s="32">
        <v>-25563.072900065614</v>
      </c>
      <c r="Y44" s="31">
        <v>2071</v>
      </c>
      <c r="Z44" s="31">
        <v>-3514</v>
      </c>
      <c r="AA44" s="31">
        <v>-2661.9999999999927</v>
      </c>
      <c r="AB44" s="31">
        <v>0</v>
      </c>
      <c r="AC44" s="33">
        <v>0</v>
      </c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</row>
    <row r="45" spans="1:442" s="35" customFormat="1">
      <c r="A45" s="36">
        <v>1491</v>
      </c>
      <c r="B45" s="37" t="s">
        <v>192</v>
      </c>
      <c r="C45" s="27">
        <v>51474.044399999999</v>
      </c>
      <c r="D45" s="28">
        <v>4.7290000000000003E-5</v>
      </c>
      <c r="E45" s="28">
        <v>4.8130000000000002E-5</v>
      </c>
      <c r="F45" s="32">
        <v>569829</v>
      </c>
      <c r="G45" s="31">
        <v>659616</v>
      </c>
      <c r="H45" s="33">
        <v>495444</v>
      </c>
      <c r="I45" s="32">
        <v>34333</v>
      </c>
      <c r="J45" s="31">
        <v>37224.2503203011</v>
      </c>
      <c r="K45" s="31">
        <v>71557.2503203011</v>
      </c>
      <c r="L45" s="31">
        <v>-11350</v>
      </c>
      <c r="M45" s="33">
        <v>60207.2503203011</v>
      </c>
      <c r="N45" s="32">
        <v>10805</v>
      </c>
      <c r="O45" s="31">
        <v>0</v>
      </c>
      <c r="P45" s="31">
        <v>6149</v>
      </c>
      <c r="Q45" s="31">
        <v>0</v>
      </c>
      <c r="R45" s="33">
        <v>16954</v>
      </c>
      <c r="S45" s="32">
        <v>0</v>
      </c>
      <c r="T45" s="31">
        <v>0</v>
      </c>
      <c r="U45" s="31">
        <v>10957</v>
      </c>
      <c r="V45" s="31">
        <v>4357.0908476943541</v>
      </c>
      <c r="W45" s="30">
        <v>15314.090847694355</v>
      </c>
      <c r="X45" s="32">
        <v>3899.9091523056459</v>
      </c>
      <c r="Y45" s="31">
        <v>1140</v>
      </c>
      <c r="Z45" s="31">
        <v>-1934</v>
      </c>
      <c r="AA45" s="31">
        <v>-1466.0000000000018</v>
      </c>
      <c r="AB45" s="31">
        <v>0</v>
      </c>
      <c r="AC45" s="33">
        <v>0</v>
      </c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</row>
    <row r="46" spans="1:442" s="35" customFormat="1">
      <c r="A46" s="36">
        <v>1492</v>
      </c>
      <c r="B46" s="37" t="s">
        <v>193</v>
      </c>
      <c r="C46" s="27">
        <v>1205029.6776000001</v>
      </c>
      <c r="D46" s="28">
        <v>1.14434E-3</v>
      </c>
      <c r="E46" s="28">
        <v>1.1778800000000001E-3</v>
      </c>
      <c r="F46" s="32">
        <v>13788915</v>
      </c>
      <c r="G46" s="31">
        <v>15961612</v>
      </c>
      <c r="H46" s="33">
        <v>11988921</v>
      </c>
      <c r="I46" s="32">
        <v>830797</v>
      </c>
      <c r="J46" s="31">
        <v>-405606.63456941216</v>
      </c>
      <c r="K46" s="31">
        <v>425190.36543058784</v>
      </c>
      <c r="L46" s="31">
        <v>-274642</v>
      </c>
      <c r="M46" s="33">
        <v>150548.36543058784</v>
      </c>
      <c r="N46" s="32">
        <v>261468</v>
      </c>
      <c r="O46" s="31">
        <v>0</v>
      </c>
      <c r="P46" s="31">
        <v>148800</v>
      </c>
      <c r="Q46" s="31">
        <v>0</v>
      </c>
      <c r="R46" s="33">
        <v>410268</v>
      </c>
      <c r="S46" s="32">
        <v>0</v>
      </c>
      <c r="T46" s="31">
        <v>0</v>
      </c>
      <c r="U46" s="31">
        <v>265142</v>
      </c>
      <c r="V46" s="31">
        <v>205611.16940233079</v>
      </c>
      <c r="W46" s="30">
        <v>470753.16940233076</v>
      </c>
      <c r="X46" s="32">
        <v>-5796.1694023307937</v>
      </c>
      <c r="Y46" s="31">
        <v>27593</v>
      </c>
      <c r="Z46" s="31">
        <v>-46807</v>
      </c>
      <c r="AA46" s="31">
        <v>-35475</v>
      </c>
      <c r="AB46" s="31">
        <v>0</v>
      </c>
      <c r="AC46" s="33">
        <v>0</v>
      </c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</row>
    <row r="47" spans="1:442" s="35" customFormat="1">
      <c r="A47" s="36">
        <v>1994</v>
      </c>
      <c r="B47" s="37" t="s">
        <v>194</v>
      </c>
      <c r="C47" s="27">
        <v>4736560.7196000004</v>
      </c>
      <c r="D47" s="28">
        <v>4.5166399999999997E-3</v>
      </c>
      <c r="E47" s="28">
        <v>4.6074599999999999E-3</v>
      </c>
      <c r="F47" s="32">
        <v>54424005</v>
      </c>
      <c r="G47" s="31">
        <v>62999507</v>
      </c>
      <c r="H47" s="33">
        <v>47319538</v>
      </c>
      <c r="I47" s="32">
        <v>3279105</v>
      </c>
      <c r="J47" s="31">
        <v>-1277896.6299674914</v>
      </c>
      <c r="K47" s="31">
        <v>2001208.3700325086</v>
      </c>
      <c r="L47" s="31">
        <v>-1083994</v>
      </c>
      <c r="M47" s="33">
        <v>917214.37003250862</v>
      </c>
      <c r="N47" s="32">
        <v>1032000</v>
      </c>
      <c r="O47" s="31">
        <v>0</v>
      </c>
      <c r="P47" s="31">
        <v>587305</v>
      </c>
      <c r="Q47" s="31">
        <v>0</v>
      </c>
      <c r="R47" s="33">
        <v>1619305</v>
      </c>
      <c r="S47" s="32">
        <v>0</v>
      </c>
      <c r="T47" s="31">
        <v>0</v>
      </c>
      <c r="U47" s="31">
        <v>1046499</v>
      </c>
      <c r="V47" s="31">
        <v>568151.46652130107</v>
      </c>
      <c r="W47" s="30">
        <v>1614650.4665213011</v>
      </c>
      <c r="X47" s="32">
        <v>220507.53347869893</v>
      </c>
      <c r="Y47" s="31">
        <v>108909</v>
      </c>
      <c r="Z47" s="31">
        <v>-184743</v>
      </c>
      <c r="AA47" s="31">
        <v>-140019</v>
      </c>
      <c r="AB47" s="31">
        <v>0</v>
      </c>
      <c r="AC47" s="33">
        <v>0</v>
      </c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</row>
    <row r="48" spans="1:442" s="35" customFormat="1">
      <c r="A48" s="36">
        <v>3022</v>
      </c>
      <c r="B48" s="37" t="s">
        <v>195</v>
      </c>
      <c r="C48" s="27">
        <v>5029344.2192000002</v>
      </c>
      <c r="D48" s="28">
        <v>4.6734200000000002E-3</v>
      </c>
      <c r="E48" s="28">
        <v>4.7011099999999997E-3</v>
      </c>
      <c r="F48" s="32">
        <v>56313152</v>
      </c>
      <c r="G48" s="31">
        <v>65186323</v>
      </c>
      <c r="H48" s="33">
        <v>48962077</v>
      </c>
      <c r="I48" s="32">
        <v>3392928</v>
      </c>
      <c r="J48" s="31">
        <v>-100560.31789761267</v>
      </c>
      <c r="K48" s="31">
        <v>3292367.6821023873</v>
      </c>
      <c r="L48" s="31">
        <v>-1121621</v>
      </c>
      <c r="M48" s="33">
        <v>2170746.6821023873</v>
      </c>
      <c r="N48" s="32">
        <v>1067822</v>
      </c>
      <c r="O48" s="31">
        <v>0</v>
      </c>
      <c r="P48" s="31">
        <v>607691</v>
      </c>
      <c r="Q48" s="31">
        <v>0</v>
      </c>
      <c r="R48" s="33">
        <v>1675513</v>
      </c>
      <c r="S48" s="32">
        <v>0</v>
      </c>
      <c r="T48" s="31">
        <v>0</v>
      </c>
      <c r="U48" s="31">
        <v>1082825</v>
      </c>
      <c r="V48" s="31">
        <v>121931.41616964819</v>
      </c>
      <c r="W48" s="30">
        <v>1204756.4161696483</v>
      </c>
      <c r="X48" s="32">
        <v>694103.58383035182</v>
      </c>
      <c r="Y48" s="31">
        <v>112689</v>
      </c>
      <c r="Z48" s="31">
        <v>-191156</v>
      </c>
      <c r="AA48" s="31">
        <v>-144880</v>
      </c>
      <c r="AB48" s="31">
        <v>0</v>
      </c>
      <c r="AC48" s="33">
        <v>0</v>
      </c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</row>
    <row r="49" spans="1:442" s="35" customFormat="1">
      <c r="A49" s="36">
        <v>3023</v>
      </c>
      <c r="B49" s="37" t="s">
        <v>196</v>
      </c>
      <c r="C49" s="27">
        <v>4208841.3467999995</v>
      </c>
      <c r="D49" s="28">
        <v>3.9113899999999998E-3</v>
      </c>
      <c r="E49" s="28">
        <v>3.9488500000000003E-3</v>
      </c>
      <c r="F49" s="32">
        <v>47130945</v>
      </c>
      <c r="G49" s="31">
        <v>54557290</v>
      </c>
      <c r="H49" s="33">
        <v>40978508</v>
      </c>
      <c r="I49" s="32">
        <v>2839690</v>
      </c>
      <c r="J49" s="31">
        <v>-129560.30829599811</v>
      </c>
      <c r="K49" s="31">
        <v>2710129.6917040017</v>
      </c>
      <c r="L49" s="31">
        <v>-938734</v>
      </c>
      <c r="M49" s="33">
        <v>1771395.6917040017</v>
      </c>
      <c r="N49" s="32">
        <v>893707</v>
      </c>
      <c r="O49" s="31">
        <v>0</v>
      </c>
      <c r="P49" s="31">
        <v>508603</v>
      </c>
      <c r="Q49" s="31">
        <v>0</v>
      </c>
      <c r="R49" s="33">
        <v>1402310</v>
      </c>
      <c r="S49" s="32">
        <v>0</v>
      </c>
      <c r="T49" s="31">
        <v>0</v>
      </c>
      <c r="U49" s="31">
        <v>906263</v>
      </c>
      <c r="V49" s="31">
        <v>189202.94568074751</v>
      </c>
      <c r="W49" s="30">
        <v>1095465.9456807475</v>
      </c>
      <c r="X49" s="32">
        <v>493772.05431925249</v>
      </c>
      <c r="Y49" s="31">
        <v>94315</v>
      </c>
      <c r="Z49" s="31">
        <v>-159987</v>
      </c>
      <c r="AA49" s="31">
        <v>-121256</v>
      </c>
      <c r="AB49" s="31">
        <v>0</v>
      </c>
      <c r="AC49" s="33">
        <v>0</v>
      </c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</row>
    <row r="50" spans="1:442" s="35" customFormat="1">
      <c r="A50" s="36">
        <v>3024</v>
      </c>
      <c r="B50" s="37" t="s">
        <v>197</v>
      </c>
      <c r="C50" s="27">
        <v>1524409.0988</v>
      </c>
      <c r="D50" s="28">
        <v>1.4191200000000001E-3</v>
      </c>
      <c r="E50" s="28">
        <v>1.44465E-3</v>
      </c>
      <c r="F50" s="32">
        <v>17099923</v>
      </c>
      <c r="G50" s="31">
        <v>19794329</v>
      </c>
      <c r="H50" s="33">
        <v>14867712</v>
      </c>
      <c r="I50" s="32">
        <v>1030289</v>
      </c>
      <c r="J50" s="31">
        <v>-732573.21452265151</v>
      </c>
      <c r="K50" s="31">
        <v>297715.78547734849</v>
      </c>
      <c r="L50" s="31">
        <v>-340589</v>
      </c>
      <c r="M50" s="33">
        <v>-42873.214522651513</v>
      </c>
      <c r="N50" s="32">
        <v>324252</v>
      </c>
      <c r="O50" s="31">
        <v>0</v>
      </c>
      <c r="P50" s="31">
        <v>184530</v>
      </c>
      <c r="Q50" s="31">
        <v>0</v>
      </c>
      <c r="R50" s="33">
        <v>508782</v>
      </c>
      <c r="S50" s="32">
        <v>0</v>
      </c>
      <c r="T50" s="31">
        <v>0</v>
      </c>
      <c r="U50" s="31">
        <v>328808</v>
      </c>
      <c r="V50" s="31">
        <v>142589.2657174131</v>
      </c>
      <c r="W50" s="30">
        <v>471397.2657174131</v>
      </c>
      <c r="X50" s="32">
        <v>105205.7342825869</v>
      </c>
      <c r="Y50" s="31">
        <v>34219</v>
      </c>
      <c r="Z50" s="31">
        <v>-58046</v>
      </c>
      <c r="AA50" s="31">
        <v>-43993.999999999971</v>
      </c>
      <c r="AB50" s="31">
        <v>0</v>
      </c>
      <c r="AC50" s="33">
        <v>0</v>
      </c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</row>
    <row r="51" spans="1:442" s="35" customFormat="1">
      <c r="A51" s="36">
        <v>3025</v>
      </c>
      <c r="B51" s="37" t="s">
        <v>198</v>
      </c>
      <c r="C51" s="27">
        <v>3466769.8576000002</v>
      </c>
      <c r="D51" s="28">
        <v>3.2113699999999998E-3</v>
      </c>
      <c r="E51" s="28">
        <v>3.17695E-3</v>
      </c>
      <c r="F51" s="32">
        <v>38695937</v>
      </c>
      <c r="G51" s="31">
        <v>44793193</v>
      </c>
      <c r="H51" s="33">
        <v>33644600</v>
      </c>
      <c r="I51" s="32">
        <v>2331472</v>
      </c>
      <c r="J51" s="31">
        <v>801050.29673334002</v>
      </c>
      <c r="K51" s="31">
        <v>3132522.2967333402</v>
      </c>
      <c r="L51" s="31">
        <v>-770729</v>
      </c>
      <c r="M51" s="33">
        <v>2361793.2967333402</v>
      </c>
      <c r="N51" s="32">
        <v>733761</v>
      </c>
      <c r="O51" s="31">
        <v>0</v>
      </c>
      <c r="P51" s="31">
        <v>417579</v>
      </c>
      <c r="Q51" s="31">
        <v>246773.75731288327</v>
      </c>
      <c r="R51" s="33">
        <v>1398113.7573128832</v>
      </c>
      <c r="S51" s="32">
        <v>0</v>
      </c>
      <c r="T51" s="31">
        <v>0</v>
      </c>
      <c r="U51" s="31">
        <v>744070</v>
      </c>
      <c r="V51" s="31">
        <v>0</v>
      </c>
      <c r="W51" s="30">
        <v>744070</v>
      </c>
      <c r="X51" s="32">
        <v>807516.75731288327</v>
      </c>
      <c r="Y51" s="31">
        <v>77435</v>
      </c>
      <c r="Z51" s="31">
        <v>-131354</v>
      </c>
      <c r="AA51" s="31">
        <v>-99554.000000000116</v>
      </c>
      <c r="AB51" s="31">
        <v>0</v>
      </c>
      <c r="AC51" s="33">
        <v>0</v>
      </c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</row>
    <row r="52" spans="1:442" s="35" customFormat="1">
      <c r="A52" s="36">
        <v>3026</v>
      </c>
      <c r="B52" s="37" t="s">
        <v>199</v>
      </c>
      <c r="C52" s="27">
        <v>3794954.5359999998</v>
      </c>
      <c r="D52" s="28">
        <v>3.5299799999999998E-3</v>
      </c>
      <c r="E52" s="28">
        <v>3.5736299999999999E-3</v>
      </c>
      <c r="F52" s="32">
        <v>42535082</v>
      </c>
      <c r="G52" s="31">
        <v>49237264</v>
      </c>
      <c r="H52" s="33">
        <v>36982585</v>
      </c>
      <c r="I52" s="32">
        <v>2562785</v>
      </c>
      <c r="J52" s="31">
        <v>-42424.592777327656</v>
      </c>
      <c r="K52" s="31">
        <v>2520360.4072226724</v>
      </c>
      <c r="L52" s="31">
        <v>-847195</v>
      </c>
      <c r="M52" s="33">
        <v>1673165.4072226724</v>
      </c>
      <c r="N52" s="32">
        <v>806559</v>
      </c>
      <c r="O52" s="31">
        <v>0</v>
      </c>
      <c r="P52" s="31">
        <v>459008</v>
      </c>
      <c r="Q52" s="31">
        <v>0</v>
      </c>
      <c r="R52" s="33">
        <v>1265567</v>
      </c>
      <c r="S52" s="32">
        <v>0</v>
      </c>
      <c r="T52" s="31">
        <v>0</v>
      </c>
      <c r="U52" s="31">
        <v>817891</v>
      </c>
      <c r="V52" s="31">
        <v>232349.00608859345</v>
      </c>
      <c r="W52" s="30">
        <v>1050240.0060885935</v>
      </c>
      <c r="X52" s="32">
        <v>384027.99391140655</v>
      </c>
      <c r="Y52" s="31">
        <v>85118</v>
      </c>
      <c r="Z52" s="31">
        <v>-144386</v>
      </c>
      <c r="AA52" s="31">
        <v>-109432.99999999994</v>
      </c>
      <c r="AB52" s="31">
        <v>0</v>
      </c>
      <c r="AC52" s="33">
        <v>0</v>
      </c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</row>
    <row r="53" spans="1:442" s="35" customFormat="1">
      <c r="A53" s="36">
        <v>3027</v>
      </c>
      <c r="B53" s="37" t="s">
        <v>200</v>
      </c>
      <c r="C53" s="27">
        <v>4711527.5187999997</v>
      </c>
      <c r="D53" s="28">
        <v>4.3774499999999997E-3</v>
      </c>
      <c r="E53" s="28">
        <v>4.3944800000000001E-3</v>
      </c>
      <c r="F53" s="32">
        <v>52746812</v>
      </c>
      <c r="G53" s="31">
        <v>61058041</v>
      </c>
      <c r="H53" s="33">
        <v>45861285</v>
      </c>
      <c r="I53" s="32">
        <v>3178052</v>
      </c>
      <c r="J53" s="31">
        <v>179803.48758768939</v>
      </c>
      <c r="K53" s="31">
        <v>3357855.4875876894</v>
      </c>
      <c r="L53" s="31">
        <v>-1050588</v>
      </c>
      <c r="M53" s="33">
        <v>2307267.4875876894</v>
      </c>
      <c r="N53" s="32">
        <v>1000196</v>
      </c>
      <c r="O53" s="31">
        <v>0</v>
      </c>
      <c r="P53" s="31">
        <v>569206</v>
      </c>
      <c r="Q53" s="31">
        <v>0</v>
      </c>
      <c r="R53" s="33">
        <v>1569402</v>
      </c>
      <c r="S53" s="32">
        <v>0</v>
      </c>
      <c r="T53" s="31">
        <v>0</v>
      </c>
      <c r="U53" s="31">
        <v>1014249</v>
      </c>
      <c r="V53" s="31">
        <v>59666.089364449326</v>
      </c>
      <c r="W53" s="30">
        <v>1073915.0893644493</v>
      </c>
      <c r="X53" s="32">
        <v>704688.91063555062</v>
      </c>
      <c r="Y53" s="31">
        <v>105553</v>
      </c>
      <c r="Z53" s="31">
        <v>-179050</v>
      </c>
      <c r="AA53" s="31">
        <v>-135705</v>
      </c>
      <c r="AB53" s="31">
        <v>0</v>
      </c>
      <c r="AC53" s="33">
        <v>0</v>
      </c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</row>
    <row r="54" spans="1:442" s="35" customFormat="1">
      <c r="A54" s="36">
        <v>3028</v>
      </c>
      <c r="B54" s="37" t="s">
        <v>201</v>
      </c>
      <c r="C54" s="27">
        <v>3718248.8103999998</v>
      </c>
      <c r="D54" s="28">
        <v>3.4577700000000002E-3</v>
      </c>
      <c r="E54" s="28">
        <v>3.47182E-3</v>
      </c>
      <c r="F54" s="32">
        <v>41664975</v>
      </c>
      <c r="G54" s="31">
        <v>48230057</v>
      </c>
      <c r="H54" s="33">
        <v>36226062</v>
      </c>
      <c r="I54" s="32">
        <v>2510360</v>
      </c>
      <c r="J54" s="31">
        <v>73750.147487181603</v>
      </c>
      <c r="K54" s="31">
        <v>2584110.1474871817</v>
      </c>
      <c r="L54" s="31">
        <v>-829865</v>
      </c>
      <c r="M54" s="33">
        <v>1754245.1474871817</v>
      </c>
      <c r="N54" s="32">
        <v>790060</v>
      </c>
      <c r="O54" s="31">
        <v>0</v>
      </c>
      <c r="P54" s="31">
        <v>449618</v>
      </c>
      <c r="Q54" s="31">
        <v>0</v>
      </c>
      <c r="R54" s="33">
        <v>1239678</v>
      </c>
      <c r="S54" s="32">
        <v>0</v>
      </c>
      <c r="T54" s="31">
        <v>0</v>
      </c>
      <c r="U54" s="31">
        <v>801160</v>
      </c>
      <c r="V54" s="31">
        <v>52431.163124319217</v>
      </c>
      <c r="W54" s="30">
        <v>853591.16312431917</v>
      </c>
      <c r="X54" s="32">
        <v>551336.83687568083</v>
      </c>
      <c r="Y54" s="31">
        <v>83377</v>
      </c>
      <c r="Z54" s="31">
        <v>-141433</v>
      </c>
      <c r="AA54" s="31">
        <v>-107194</v>
      </c>
      <c r="AB54" s="31">
        <v>0</v>
      </c>
      <c r="AC54" s="33">
        <v>0</v>
      </c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</row>
    <row r="55" spans="1:442" s="35" customFormat="1">
      <c r="A55" s="36">
        <v>3029</v>
      </c>
      <c r="B55" s="37" t="s">
        <v>202</v>
      </c>
      <c r="C55" s="27">
        <v>2370958.4956</v>
      </c>
      <c r="D55" s="28">
        <v>2.2074E-3</v>
      </c>
      <c r="E55" s="28">
        <v>2.2386400000000001E-3</v>
      </c>
      <c r="F55" s="32">
        <v>26598434</v>
      </c>
      <c r="G55" s="31">
        <v>30789505</v>
      </c>
      <c r="H55" s="33">
        <v>23126295</v>
      </c>
      <c r="I55" s="32">
        <v>1602584</v>
      </c>
      <c r="J55" s="31">
        <v>-273201.50443870609</v>
      </c>
      <c r="K55" s="31">
        <v>1329382.4955612938</v>
      </c>
      <c r="L55" s="31">
        <v>-529776</v>
      </c>
      <c r="M55" s="33">
        <v>799606.49556129379</v>
      </c>
      <c r="N55" s="32">
        <v>504365</v>
      </c>
      <c r="O55" s="31">
        <v>0</v>
      </c>
      <c r="P55" s="31">
        <v>287031</v>
      </c>
      <c r="Q55" s="31">
        <v>0</v>
      </c>
      <c r="R55" s="33">
        <v>791396</v>
      </c>
      <c r="S55" s="32">
        <v>0</v>
      </c>
      <c r="T55" s="31">
        <v>0</v>
      </c>
      <c r="U55" s="31">
        <v>511451</v>
      </c>
      <c r="V55" s="31">
        <v>170342.05173740358</v>
      </c>
      <c r="W55" s="30">
        <v>681793.05173740361</v>
      </c>
      <c r="X55" s="32">
        <v>215095.94826259642</v>
      </c>
      <c r="Y55" s="31">
        <v>53227</v>
      </c>
      <c r="Z55" s="31">
        <v>-90289</v>
      </c>
      <c r="AA55" s="31">
        <v>-68431</v>
      </c>
      <c r="AB55" s="31">
        <v>0</v>
      </c>
      <c r="AC55" s="33">
        <v>0</v>
      </c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</row>
    <row r="56" spans="1:442" s="35" customFormat="1">
      <c r="A56" s="36">
        <v>3030</v>
      </c>
      <c r="B56" s="37" t="s">
        <v>203</v>
      </c>
      <c r="C56" s="27">
        <v>496303.67440000002</v>
      </c>
      <c r="D56" s="28">
        <v>4.6156000000000002E-4</v>
      </c>
      <c r="E56" s="28">
        <v>4.6664999999999999E-4</v>
      </c>
      <c r="F56" s="32">
        <v>5561644</v>
      </c>
      <c r="G56" s="31">
        <v>6437983</v>
      </c>
      <c r="H56" s="33">
        <v>4835631</v>
      </c>
      <c r="I56" s="32">
        <v>335095</v>
      </c>
      <c r="J56" s="31">
        <v>13977.707577179877</v>
      </c>
      <c r="K56" s="31">
        <v>349072.70757717988</v>
      </c>
      <c r="L56" s="31">
        <v>-110774</v>
      </c>
      <c r="M56" s="33">
        <v>238298.70757717988</v>
      </c>
      <c r="N56" s="32">
        <v>105461</v>
      </c>
      <c r="O56" s="31">
        <v>0</v>
      </c>
      <c r="P56" s="31">
        <v>60017</v>
      </c>
      <c r="Q56" s="31">
        <v>0</v>
      </c>
      <c r="R56" s="33">
        <v>165478</v>
      </c>
      <c r="S56" s="32">
        <v>0</v>
      </c>
      <c r="T56" s="31">
        <v>0</v>
      </c>
      <c r="U56" s="31">
        <v>106943</v>
      </c>
      <c r="V56" s="31">
        <v>26575.602095439786</v>
      </c>
      <c r="W56" s="30">
        <v>133518.6020954398</v>
      </c>
      <c r="X56" s="32">
        <v>54018.397904560217</v>
      </c>
      <c r="Y56" s="31">
        <v>11130</v>
      </c>
      <c r="Z56" s="31">
        <v>-18879</v>
      </c>
      <c r="AA56" s="31">
        <v>-14309.999999999985</v>
      </c>
      <c r="AB56" s="31">
        <v>0</v>
      </c>
      <c r="AC56" s="33">
        <v>0</v>
      </c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</row>
    <row r="57" spans="1:442" s="35" customFormat="1">
      <c r="A57" s="36">
        <v>3031</v>
      </c>
      <c r="B57" s="37" t="s">
        <v>204</v>
      </c>
      <c r="C57" s="27">
        <v>4800953.6399999997</v>
      </c>
      <c r="D57" s="28">
        <v>4.4713000000000001E-3</v>
      </c>
      <c r="E57" s="28">
        <v>4.50243E-3</v>
      </c>
      <c r="F57" s="32">
        <v>53877674</v>
      </c>
      <c r="G57" s="31">
        <v>62367090</v>
      </c>
      <c r="H57" s="33">
        <v>46844524</v>
      </c>
      <c r="I57" s="32">
        <v>3246188</v>
      </c>
      <c r="J57" s="31">
        <v>-139787.04193172191</v>
      </c>
      <c r="K57" s="31">
        <v>3106400.9580682782</v>
      </c>
      <c r="L57" s="31">
        <v>-1073112</v>
      </c>
      <c r="M57" s="33">
        <v>2033288.9580682782</v>
      </c>
      <c r="N57" s="32">
        <v>1021640</v>
      </c>
      <c r="O57" s="31">
        <v>0</v>
      </c>
      <c r="P57" s="31">
        <v>581409</v>
      </c>
      <c r="Q57" s="31">
        <v>0</v>
      </c>
      <c r="R57" s="33">
        <v>1603049</v>
      </c>
      <c r="S57" s="32">
        <v>0</v>
      </c>
      <c r="T57" s="31">
        <v>0</v>
      </c>
      <c r="U57" s="31">
        <v>1035994</v>
      </c>
      <c r="V57" s="31">
        <v>150181.89394447749</v>
      </c>
      <c r="W57" s="30">
        <v>1186175.8939444774</v>
      </c>
      <c r="X57" s="32">
        <v>630560.10605552257</v>
      </c>
      <c r="Y57" s="31">
        <v>107816</v>
      </c>
      <c r="Z57" s="31">
        <v>-182889</v>
      </c>
      <c r="AA57" s="31">
        <v>-138614</v>
      </c>
      <c r="AB57" s="31">
        <v>0</v>
      </c>
      <c r="AC57" s="33">
        <v>0</v>
      </c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</row>
    <row r="58" spans="1:442" s="35" customFormat="1">
      <c r="A58" s="36">
        <v>3033</v>
      </c>
      <c r="B58" s="37" t="s">
        <v>205</v>
      </c>
      <c r="C58" s="27">
        <v>3815324.9</v>
      </c>
      <c r="D58" s="28">
        <v>3.5512999999999999E-3</v>
      </c>
      <c r="E58" s="28">
        <v>3.5862799999999998E-3</v>
      </c>
      <c r="F58" s="32">
        <v>42791980</v>
      </c>
      <c r="G58" s="31">
        <v>49534643</v>
      </c>
      <c r="H58" s="33">
        <v>37205949</v>
      </c>
      <c r="I58" s="32">
        <v>2578263</v>
      </c>
      <c r="J58" s="31">
        <v>-133179.67572289432</v>
      </c>
      <c r="K58" s="31">
        <v>2445083.3242771057</v>
      </c>
      <c r="L58" s="31">
        <v>-852312</v>
      </c>
      <c r="M58" s="33">
        <v>1592771.3242771057</v>
      </c>
      <c r="N58" s="32">
        <v>811431</v>
      </c>
      <c r="O58" s="31">
        <v>0</v>
      </c>
      <c r="P58" s="31">
        <v>461780</v>
      </c>
      <c r="Q58" s="31">
        <v>0</v>
      </c>
      <c r="R58" s="33">
        <v>1273211</v>
      </c>
      <c r="S58" s="32">
        <v>0</v>
      </c>
      <c r="T58" s="31">
        <v>0</v>
      </c>
      <c r="U58" s="31">
        <v>822831</v>
      </c>
      <c r="V58" s="31">
        <v>180623.58912547285</v>
      </c>
      <c r="W58" s="30">
        <v>1003454.5891254728</v>
      </c>
      <c r="X58" s="32">
        <v>439475.41087452718</v>
      </c>
      <c r="Y58" s="31">
        <v>85632</v>
      </c>
      <c r="Z58" s="31">
        <v>-145258</v>
      </c>
      <c r="AA58" s="31">
        <v>-110093</v>
      </c>
      <c r="AB58" s="31">
        <v>0</v>
      </c>
      <c r="AC58" s="33">
        <v>0</v>
      </c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</row>
    <row r="59" spans="1:442" s="35" customFormat="1">
      <c r="A59" s="36">
        <v>3034</v>
      </c>
      <c r="B59" s="37" t="s">
        <v>206</v>
      </c>
      <c r="C59" s="27">
        <v>447873.51319999999</v>
      </c>
      <c r="D59" s="28">
        <v>4.1611000000000003E-4</v>
      </c>
      <c r="E59" s="28">
        <v>4.2442000000000001E-4</v>
      </c>
      <c r="F59" s="32">
        <v>5013987</v>
      </c>
      <c r="G59" s="31">
        <v>5804032</v>
      </c>
      <c r="H59" s="33">
        <v>4359465</v>
      </c>
      <c r="I59" s="32">
        <v>302098</v>
      </c>
      <c r="J59" s="31">
        <v>-19261.498704236485</v>
      </c>
      <c r="K59" s="31">
        <v>282836.50129576353</v>
      </c>
      <c r="L59" s="31">
        <v>-99866</v>
      </c>
      <c r="M59" s="33">
        <v>182970.50129576353</v>
      </c>
      <c r="N59" s="32">
        <v>95076</v>
      </c>
      <c r="O59" s="31">
        <v>0</v>
      </c>
      <c r="P59" s="31">
        <v>54107</v>
      </c>
      <c r="Q59" s="31">
        <v>0</v>
      </c>
      <c r="R59" s="33">
        <v>149183</v>
      </c>
      <c r="S59" s="32">
        <v>0</v>
      </c>
      <c r="T59" s="31">
        <v>0</v>
      </c>
      <c r="U59" s="31">
        <v>96412</v>
      </c>
      <c r="V59" s="31">
        <v>46391.523123556821</v>
      </c>
      <c r="W59" s="30">
        <v>142803.52312355681</v>
      </c>
      <c r="X59" s="32">
        <v>26266.476876443179</v>
      </c>
      <c r="Y59" s="31">
        <v>10034</v>
      </c>
      <c r="Z59" s="31">
        <v>-17020</v>
      </c>
      <c r="AA59" s="31">
        <v>-12900.999999999985</v>
      </c>
      <c r="AB59" s="31">
        <v>0</v>
      </c>
      <c r="AC59" s="33">
        <v>0</v>
      </c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</row>
    <row r="60" spans="1:442" s="35" customFormat="1">
      <c r="A60" s="36">
        <v>3035</v>
      </c>
      <c r="B60" s="37" t="s">
        <v>207</v>
      </c>
      <c r="C60" s="27">
        <v>953679.24879999994</v>
      </c>
      <c r="D60" s="28">
        <v>8.8590000000000001E-4</v>
      </c>
      <c r="E60" s="28">
        <v>8.9360000000000004E-4</v>
      </c>
      <c r="F60" s="32">
        <v>10674800</v>
      </c>
      <c r="G60" s="31">
        <v>12356810</v>
      </c>
      <c r="H60" s="33">
        <v>9281320</v>
      </c>
      <c r="I60" s="32">
        <v>643168</v>
      </c>
      <c r="J60" s="31">
        <v>68479.066486152718</v>
      </c>
      <c r="K60" s="31">
        <v>711647.0664861527</v>
      </c>
      <c r="L60" s="31">
        <v>-212616</v>
      </c>
      <c r="M60" s="33">
        <v>499031.0664861527</v>
      </c>
      <c r="N60" s="32">
        <v>202418</v>
      </c>
      <c r="O60" s="31">
        <v>0</v>
      </c>
      <c r="P60" s="31">
        <v>115195</v>
      </c>
      <c r="Q60" s="31">
        <v>0</v>
      </c>
      <c r="R60" s="33">
        <v>317613</v>
      </c>
      <c r="S60" s="32">
        <v>0</v>
      </c>
      <c r="T60" s="31">
        <v>0</v>
      </c>
      <c r="U60" s="31">
        <v>205262</v>
      </c>
      <c r="V60" s="31">
        <v>37879.902951056611</v>
      </c>
      <c r="W60" s="30">
        <v>243141.9029510566</v>
      </c>
      <c r="X60" s="32">
        <v>116809.0970489434</v>
      </c>
      <c r="Y60" s="31">
        <v>21362</v>
      </c>
      <c r="Z60" s="31">
        <v>-36236</v>
      </c>
      <c r="AA60" s="31">
        <v>-27464</v>
      </c>
      <c r="AB60" s="31">
        <v>0</v>
      </c>
      <c r="AC60" s="33">
        <v>0</v>
      </c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</row>
    <row r="61" spans="1:442" s="35" customFormat="1">
      <c r="A61" s="36">
        <v>3036</v>
      </c>
      <c r="B61" s="37" t="s">
        <v>208</v>
      </c>
      <c r="C61" s="27">
        <v>1708516.4564</v>
      </c>
      <c r="D61" s="28">
        <v>1.5870700000000001E-3</v>
      </c>
      <c r="E61" s="28">
        <v>1.5977400000000001E-3</v>
      </c>
      <c r="F61" s="32">
        <v>19123664</v>
      </c>
      <c r="G61" s="31">
        <v>22136948</v>
      </c>
      <c r="H61" s="33">
        <v>16627276</v>
      </c>
      <c r="I61" s="32">
        <v>1152221</v>
      </c>
      <c r="J61" s="31">
        <v>80693.723110162129</v>
      </c>
      <c r="K61" s="31">
        <v>1232914.7231101622</v>
      </c>
      <c r="L61" s="31">
        <v>-380897</v>
      </c>
      <c r="M61" s="33">
        <v>852017.72311016219</v>
      </c>
      <c r="N61" s="32">
        <v>362627</v>
      </c>
      <c r="O61" s="31">
        <v>0</v>
      </c>
      <c r="P61" s="31">
        <v>206369</v>
      </c>
      <c r="Q61" s="31">
        <v>0</v>
      </c>
      <c r="R61" s="33">
        <v>568996</v>
      </c>
      <c r="S61" s="32">
        <v>0</v>
      </c>
      <c r="T61" s="31">
        <v>0</v>
      </c>
      <c r="U61" s="31">
        <v>367722</v>
      </c>
      <c r="V61" s="31">
        <v>48835.25207790338</v>
      </c>
      <c r="W61" s="30">
        <v>416557.25207790337</v>
      </c>
      <c r="X61" s="32">
        <v>228285.74792209663</v>
      </c>
      <c r="Y61" s="31">
        <v>38269</v>
      </c>
      <c r="Z61" s="31">
        <v>-64916</v>
      </c>
      <c r="AA61" s="31">
        <v>-49200</v>
      </c>
      <c r="AB61" s="31">
        <v>0</v>
      </c>
      <c r="AC61" s="33">
        <v>0</v>
      </c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</row>
    <row r="62" spans="1:442" s="35" customFormat="1">
      <c r="A62" s="36">
        <v>3037</v>
      </c>
      <c r="B62" s="37" t="s">
        <v>209</v>
      </c>
      <c r="C62" s="27">
        <v>372056.4264</v>
      </c>
      <c r="D62" s="28">
        <v>3.4553999999999997E-4</v>
      </c>
      <c r="E62" s="28">
        <v>3.4652000000000001E-4</v>
      </c>
      <c r="F62" s="32">
        <v>4163642</v>
      </c>
      <c r="G62" s="31">
        <v>4819700</v>
      </c>
      <c r="H62" s="33">
        <v>3620123</v>
      </c>
      <c r="I62" s="32">
        <v>250864</v>
      </c>
      <c r="J62" s="31">
        <v>17010.443598526501</v>
      </c>
      <c r="K62" s="31">
        <v>267874.44359852653</v>
      </c>
      <c r="L62" s="31">
        <v>-82930</v>
      </c>
      <c r="M62" s="33">
        <v>184944.44359852653</v>
      </c>
      <c r="N62" s="32">
        <v>78952</v>
      </c>
      <c r="O62" s="31">
        <v>0</v>
      </c>
      <c r="P62" s="31">
        <v>44931</v>
      </c>
      <c r="Q62" s="31">
        <v>0</v>
      </c>
      <c r="R62" s="33">
        <v>123883</v>
      </c>
      <c r="S62" s="32">
        <v>0</v>
      </c>
      <c r="T62" s="31">
        <v>0</v>
      </c>
      <c r="U62" s="31">
        <v>80061</v>
      </c>
      <c r="V62" s="31">
        <v>2421.8246141130298</v>
      </c>
      <c r="W62" s="30">
        <v>82482.824614113037</v>
      </c>
      <c r="X62" s="32">
        <v>57913.175385886971</v>
      </c>
      <c r="Y62" s="31">
        <v>8332</v>
      </c>
      <c r="Z62" s="31">
        <v>-14134</v>
      </c>
      <c r="AA62" s="31">
        <v>-10710.999999999993</v>
      </c>
      <c r="AB62" s="31">
        <v>0</v>
      </c>
      <c r="AC62" s="33">
        <v>0</v>
      </c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</row>
    <row r="63" spans="1:442" s="35" customFormat="1">
      <c r="A63" s="36">
        <v>3038</v>
      </c>
      <c r="B63" s="37" t="s">
        <v>210</v>
      </c>
      <c r="C63" s="27">
        <v>1379024.3656000001</v>
      </c>
      <c r="D63" s="28">
        <v>1.2816699999999999E-3</v>
      </c>
      <c r="E63" s="28">
        <v>1.292E-3</v>
      </c>
      <c r="F63" s="32">
        <v>15443696</v>
      </c>
      <c r="G63" s="31">
        <v>17877134</v>
      </c>
      <c r="H63" s="33">
        <v>13427688</v>
      </c>
      <c r="I63" s="32">
        <v>930499</v>
      </c>
      <c r="J63" s="31">
        <v>-13550.252996918123</v>
      </c>
      <c r="K63" s="31">
        <v>916948.74700308184</v>
      </c>
      <c r="L63" s="31">
        <v>-307601</v>
      </c>
      <c r="M63" s="33">
        <v>609347.74700308184</v>
      </c>
      <c r="N63" s="32">
        <v>292847</v>
      </c>
      <c r="O63" s="31">
        <v>0</v>
      </c>
      <c r="P63" s="31">
        <v>166657</v>
      </c>
      <c r="Q63" s="31">
        <v>0</v>
      </c>
      <c r="R63" s="33">
        <v>459504</v>
      </c>
      <c r="S63" s="32">
        <v>0</v>
      </c>
      <c r="T63" s="31">
        <v>0</v>
      </c>
      <c r="U63" s="31">
        <v>296961</v>
      </c>
      <c r="V63" s="31">
        <v>50216.586682223628</v>
      </c>
      <c r="W63" s="30">
        <v>347177.5866822236</v>
      </c>
      <c r="X63" s="32">
        <v>173578.41331777637</v>
      </c>
      <c r="Y63" s="31">
        <v>30905</v>
      </c>
      <c r="Z63" s="31">
        <v>-52424</v>
      </c>
      <c r="AA63" s="31">
        <v>-39733</v>
      </c>
      <c r="AB63" s="31">
        <v>0</v>
      </c>
      <c r="AC63" s="33">
        <v>0</v>
      </c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</row>
    <row r="64" spans="1:442" s="35" customFormat="1">
      <c r="A64" s="36">
        <v>3039</v>
      </c>
      <c r="B64" s="37" t="s">
        <v>211</v>
      </c>
      <c r="C64" s="27">
        <v>710586.45519999997</v>
      </c>
      <c r="D64" s="28">
        <v>6.6016999999999996E-4</v>
      </c>
      <c r="E64" s="28">
        <v>6.5930000000000003E-4</v>
      </c>
      <c r="F64" s="32">
        <v>7954828</v>
      </c>
      <c r="G64" s="31">
        <v>9208258</v>
      </c>
      <c r="H64" s="33">
        <v>6916411</v>
      </c>
      <c r="I64" s="32">
        <v>479287</v>
      </c>
      <c r="J64" s="31">
        <v>-23682.913945198507</v>
      </c>
      <c r="K64" s="31">
        <v>455604.08605480148</v>
      </c>
      <c r="L64" s="31">
        <v>-158441</v>
      </c>
      <c r="M64" s="33">
        <v>297163.08605480148</v>
      </c>
      <c r="N64" s="32">
        <v>150841</v>
      </c>
      <c r="O64" s="31">
        <v>0</v>
      </c>
      <c r="P64" s="31">
        <v>85843</v>
      </c>
      <c r="Q64" s="31">
        <v>11944.073231150354</v>
      </c>
      <c r="R64" s="33">
        <v>248628.07323115037</v>
      </c>
      <c r="S64" s="32">
        <v>0</v>
      </c>
      <c r="T64" s="31">
        <v>0</v>
      </c>
      <c r="U64" s="31">
        <v>152960</v>
      </c>
      <c r="V64" s="31">
        <v>0</v>
      </c>
      <c r="W64" s="30">
        <v>152960</v>
      </c>
      <c r="X64" s="32">
        <v>127218.07323115035</v>
      </c>
      <c r="Y64" s="31">
        <v>15919</v>
      </c>
      <c r="Z64" s="31">
        <v>-27003</v>
      </c>
      <c r="AA64" s="31">
        <v>-20466</v>
      </c>
      <c r="AB64" s="31">
        <v>0</v>
      </c>
      <c r="AC64" s="33">
        <v>0</v>
      </c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</row>
    <row r="65" spans="1:442" s="35" customFormat="1">
      <c r="A65" s="36">
        <v>3040</v>
      </c>
      <c r="B65" s="37" t="s">
        <v>212</v>
      </c>
      <c r="C65" s="27">
        <v>295529.15640000004</v>
      </c>
      <c r="D65" s="28">
        <v>2.7480000000000001E-4</v>
      </c>
      <c r="E65" s="28">
        <v>2.7862999999999998E-4</v>
      </c>
      <c r="F65" s="32">
        <v>3311248</v>
      </c>
      <c r="G65" s="31">
        <v>3832996</v>
      </c>
      <c r="H65" s="33">
        <v>2879001</v>
      </c>
      <c r="I65" s="32">
        <v>199506</v>
      </c>
      <c r="J65" s="31">
        <v>-28867.786984902374</v>
      </c>
      <c r="K65" s="31">
        <v>170638.21301509763</v>
      </c>
      <c r="L65" s="31">
        <v>-65952</v>
      </c>
      <c r="M65" s="33">
        <v>104686.21301509763</v>
      </c>
      <c r="N65" s="32">
        <v>62789</v>
      </c>
      <c r="O65" s="31">
        <v>0</v>
      </c>
      <c r="P65" s="31">
        <v>35733</v>
      </c>
      <c r="Q65" s="31">
        <v>0</v>
      </c>
      <c r="R65" s="33">
        <v>98522</v>
      </c>
      <c r="S65" s="32">
        <v>0</v>
      </c>
      <c r="T65" s="31">
        <v>0</v>
      </c>
      <c r="U65" s="31">
        <v>63671</v>
      </c>
      <c r="V65" s="31">
        <v>20667.246522980295</v>
      </c>
      <c r="W65" s="30">
        <v>84338.246522980291</v>
      </c>
      <c r="X65" s="32">
        <v>27315.753477019705</v>
      </c>
      <c r="Y65" s="31">
        <v>6626</v>
      </c>
      <c r="Z65" s="31">
        <v>-11240</v>
      </c>
      <c r="AA65" s="31">
        <v>-8518.0000000000036</v>
      </c>
      <c r="AB65" s="31">
        <v>0</v>
      </c>
      <c r="AC65" s="33">
        <v>0</v>
      </c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</row>
    <row r="66" spans="1:442" s="35" customFormat="1">
      <c r="A66" s="36">
        <v>3042</v>
      </c>
      <c r="B66" s="37" t="s">
        <v>213</v>
      </c>
      <c r="C66" s="27">
        <v>596861.56680000003</v>
      </c>
      <c r="D66" s="28">
        <v>5.5526999999999996E-4</v>
      </c>
      <c r="E66" s="28">
        <v>5.6760999999999997E-4</v>
      </c>
      <c r="F66" s="32">
        <v>6690818</v>
      </c>
      <c r="G66" s="31">
        <v>7745080</v>
      </c>
      <c r="H66" s="33">
        <v>5817404</v>
      </c>
      <c r="I66" s="32">
        <v>403129</v>
      </c>
      <c r="J66" s="31">
        <v>-71640.938592646577</v>
      </c>
      <c r="K66" s="31">
        <v>331488.06140735344</v>
      </c>
      <c r="L66" s="31">
        <v>-133265</v>
      </c>
      <c r="M66" s="33">
        <v>198223.06140735344</v>
      </c>
      <c r="N66" s="32">
        <v>126873</v>
      </c>
      <c r="O66" s="31">
        <v>0</v>
      </c>
      <c r="P66" s="31">
        <v>72202</v>
      </c>
      <c r="Q66" s="31">
        <v>0</v>
      </c>
      <c r="R66" s="33">
        <v>199075</v>
      </c>
      <c r="S66" s="32">
        <v>0</v>
      </c>
      <c r="T66" s="31">
        <v>0</v>
      </c>
      <c r="U66" s="31">
        <v>128655</v>
      </c>
      <c r="V66" s="31">
        <v>69906.400892256424</v>
      </c>
      <c r="W66" s="30">
        <v>198561.40089225641</v>
      </c>
      <c r="X66" s="32">
        <v>27050.599107743576</v>
      </c>
      <c r="Y66" s="31">
        <v>13389</v>
      </c>
      <c r="Z66" s="31">
        <v>-22712</v>
      </c>
      <c r="AA66" s="31">
        <v>-17214</v>
      </c>
      <c r="AB66" s="31">
        <v>0</v>
      </c>
      <c r="AC66" s="33">
        <v>0</v>
      </c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</row>
    <row r="67" spans="1:442" s="35" customFormat="1">
      <c r="A67" s="36">
        <v>3043</v>
      </c>
      <c r="B67" s="37" t="s">
        <v>466</v>
      </c>
      <c r="C67" s="27">
        <v>0</v>
      </c>
      <c r="D67" s="28">
        <v>0</v>
      </c>
      <c r="E67" s="28">
        <v>0</v>
      </c>
      <c r="F67" s="32">
        <v>0</v>
      </c>
      <c r="G67" s="31">
        <v>0</v>
      </c>
      <c r="H67" s="33">
        <v>0</v>
      </c>
      <c r="I67" s="32">
        <v>0</v>
      </c>
      <c r="J67" s="31">
        <v>0</v>
      </c>
      <c r="K67" s="31">
        <v>0</v>
      </c>
      <c r="L67" s="31">
        <v>0</v>
      </c>
      <c r="M67" s="33">
        <v>0</v>
      </c>
      <c r="N67" s="32">
        <v>0</v>
      </c>
      <c r="O67" s="31">
        <v>0</v>
      </c>
      <c r="P67" s="31">
        <v>0</v>
      </c>
      <c r="Q67" s="31">
        <v>0</v>
      </c>
      <c r="R67" s="33">
        <v>0</v>
      </c>
      <c r="S67" s="32">
        <v>0</v>
      </c>
      <c r="T67" s="31">
        <v>0</v>
      </c>
      <c r="U67" s="31">
        <v>0</v>
      </c>
      <c r="V67" s="31">
        <v>0</v>
      </c>
      <c r="W67" s="30">
        <v>0</v>
      </c>
      <c r="X67" s="32">
        <v>0</v>
      </c>
      <c r="Y67" s="31">
        <v>0</v>
      </c>
      <c r="Z67" s="31">
        <v>0</v>
      </c>
      <c r="AA67" s="31">
        <v>0</v>
      </c>
      <c r="AB67" s="31">
        <v>0</v>
      </c>
      <c r="AC67" s="33">
        <v>0</v>
      </c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</row>
    <row r="68" spans="1:442" s="35" customFormat="1">
      <c r="A68" s="36">
        <v>3044</v>
      </c>
      <c r="B68" s="37" t="s">
        <v>214</v>
      </c>
      <c r="C68" s="27">
        <v>1244168.7152</v>
      </c>
      <c r="D68" s="28">
        <v>1.15592E-3</v>
      </c>
      <c r="E68" s="28">
        <v>1.1626799999999999E-3</v>
      </c>
      <c r="F68" s="32">
        <v>13928450</v>
      </c>
      <c r="G68" s="31">
        <v>16123133</v>
      </c>
      <c r="H68" s="33">
        <v>12110241</v>
      </c>
      <c r="I68" s="32">
        <v>839204</v>
      </c>
      <c r="J68" s="31">
        <v>129525.5304093974</v>
      </c>
      <c r="K68" s="31">
        <v>968729.53040939744</v>
      </c>
      <c r="L68" s="31">
        <v>-277421</v>
      </c>
      <c r="M68" s="33">
        <v>691308.53040939744</v>
      </c>
      <c r="N68" s="32">
        <v>264114</v>
      </c>
      <c r="O68" s="31">
        <v>0</v>
      </c>
      <c r="P68" s="31">
        <v>150306</v>
      </c>
      <c r="Q68" s="31">
        <v>0</v>
      </c>
      <c r="R68" s="33">
        <v>414420</v>
      </c>
      <c r="S68" s="32">
        <v>0</v>
      </c>
      <c r="T68" s="31">
        <v>0</v>
      </c>
      <c r="U68" s="31">
        <v>267825</v>
      </c>
      <c r="V68" s="31">
        <v>29513.237831655228</v>
      </c>
      <c r="W68" s="30">
        <v>297338.23783165525</v>
      </c>
      <c r="X68" s="32">
        <v>172323.76216834478</v>
      </c>
      <c r="Y68" s="31">
        <v>27873</v>
      </c>
      <c r="Z68" s="31">
        <v>-47280</v>
      </c>
      <c r="AA68" s="31">
        <v>-35835</v>
      </c>
      <c r="AB68" s="31">
        <v>0</v>
      </c>
      <c r="AC68" s="33">
        <v>0</v>
      </c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</row>
    <row r="69" spans="1:442" s="35" customFormat="1">
      <c r="A69" s="36">
        <v>3045</v>
      </c>
      <c r="B69" s="37" t="s">
        <v>215</v>
      </c>
      <c r="C69" s="27">
        <v>926471.89960000012</v>
      </c>
      <c r="D69" s="28">
        <v>8.6008999999999999E-4</v>
      </c>
      <c r="E69" s="28">
        <v>8.6888999999999998E-4</v>
      </c>
      <c r="F69" s="32">
        <v>10363798</v>
      </c>
      <c r="G69" s="31">
        <v>11996804</v>
      </c>
      <c r="H69" s="33">
        <v>9010916</v>
      </c>
      <c r="I69" s="32">
        <v>624430</v>
      </c>
      <c r="J69" s="31">
        <v>-7001.7583350853301</v>
      </c>
      <c r="K69" s="31">
        <v>617428.24166491465</v>
      </c>
      <c r="L69" s="31">
        <v>-206422</v>
      </c>
      <c r="M69" s="33">
        <v>411006.24166491465</v>
      </c>
      <c r="N69" s="32">
        <v>196521</v>
      </c>
      <c r="O69" s="31">
        <v>0</v>
      </c>
      <c r="P69" s="31">
        <v>111839</v>
      </c>
      <c r="Q69" s="31">
        <v>0</v>
      </c>
      <c r="R69" s="33">
        <v>308360</v>
      </c>
      <c r="S69" s="32">
        <v>0</v>
      </c>
      <c r="T69" s="31">
        <v>0</v>
      </c>
      <c r="U69" s="31">
        <v>199282</v>
      </c>
      <c r="V69" s="31">
        <v>44555.065422865562</v>
      </c>
      <c r="W69" s="30">
        <v>243837.06542286556</v>
      </c>
      <c r="X69" s="32">
        <v>105626.93457713444</v>
      </c>
      <c r="Y69" s="31">
        <v>20739</v>
      </c>
      <c r="Z69" s="31">
        <v>-35180</v>
      </c>
      <c r="AA69" s="31">
        <v>-26663</v>
      </c>
      <c r="AB69" s="31">
        <v>0</v>
      </c>
      <c r="AC69" s="33">
        <v>0</v>
      </c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</row>
    <row r="70" spans="1:442" s="35" customFormat="1">
      <c r="A70" s="36">
        <v>3047</v>
      </c>
      <c r="B70" s="37" t="s">
        <v>216</v>
      </c>
      <c r="C70" s="27">
        <v>1001260.2660000001</v>
      </c>
      <c r="D70" s="28">
        <v>9.3150000000000004E-4</v>
      </c>
      <c r="E70" s="28">
        <v>9.5618000000000005E-4</v>
      </c>
      <c r="F70" s="32">
        <v>11224264</v>
      </c>
      <c r="G70" s="31">
        <v>12992853</v>
      </c>
      <c r="H70" s="33">
        <v>9759058</v>
      </c>
      <c r="I70" s="32">
        <v>676274</v>
      </c>
      <c r="J70" s="31">
        <v>-159011.48542214505</v>
      </c>
      <c r="K70" s="31">
        <v>517262.51457785495</v>
      </c>
      <c r="L70" s="31">
        <v>-223560</v>
      </c>
      <c r="M70" s="33">
        <v>293702.51457785495</v>
      </c>
      <c r="N70" s="32">
        <v>212837</v>
      </c>
      <c r="O70" s="31">
        <v>0</v>
      </c>
      <c r="P70" s="31">
        <v>121124</v>
      </c>
      <c r="Q70" s="31">
        <v>0</v>
      </c>
      <c r="R70" s="33">
        <v>333961</v>
      </c>
      <c r="S70" s="32">
        <v>0</v>
      </c>
      <c r="T70" s="31">
        <v>0</v>
      </c>
      <c r="U70" s="31">
        <v>215827</v>
      </c>
      <c r="V70" s="31">
        <v>141494.17118891905</v>
      </c>
      <c r="W70" s="30">
        <v>357321.17118891905</v>
      </c>
      <c r="X70" s="32">
        <v>21156.828811080952</v>
      </c>
      <c r="Y70" s="31">
        <v>22461</v>
      </c>
      <c r="Z70" s="31">
        <v>-38101</v>
      </c>
      <c r="AA70" s="31">
        <v>-28877</v>
      </c>
      <c r="AB70" s="31">
        <v>0</v>
      </c>
      <c r="AC70" s="33">
        <v>0</v>
      </c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</row>
    <row r="71" spans="1:442" s="35" customFormat="1">
      <c r="A71" s="36">
        <v>3048</v>
      </c>
      <c r="B71" s="37" t="s">
        <v>217</v>
      </c>
      <c r="C71" s="27">
        <v>672587.41119999997</v>
      </c>
      <c r="D71" s="28">
        <v>6.2465000000000003E-4</v>
      </c>
      <c r="E71" s="28">
        <v>6.3630000000000002E-4</v>
      </c>
      <c r="F71" s="32">
        <v>7526824</v>
      </c>
      <c r="G71" s="31">
        <v>8712813</v>
      </c>
      <c r="H71" s="33">
        <v>6544278</v>
      </c>
      <c r="I71" s="32">
        <v>453499</v>
      </c>
      <c r="J71" s="31">
        <v>38846.0360126167</v>
      </c>
      <c r="K71" s="31">
        <v>492345.03601261671</v>
      </c>
      <c r="L71" s="31">
        <v>-149916</v>
      </c>
      <c r="M71" s="33">
        <v>342429.03601261671</v>
      </c>
      <c r="N71" s="32">
        <v>142725</v>
      </c>
      <c r="O71" s="31">
        <v>0</v>
      </c>
      <c r="P71" s="31">
        <v>81224</v>
      </c>
      <c r="Q71" s="31">
        <v>0</v>
      </c>
      <c r="R71" s="33">
        <v>223949</v>
      </c>
      <c r="S71" s="32">
        <v>0</v>
      </c>
      <c r="T71" s="31">
        <v>0</v>
      </c>
      <c r="U71" s="31">
        <v>144731</v>
      </c>
      <c r="V71" s="31">
        <v>64497.942101764042</v>
      </c>
      <c r="W71" s="30">
        <v>209228.94210176403</v>
      </c>
      <c r="X71" s="32">
        <v>44573.057898235958</v>
      </c>
      <c r="Y71" s="31">
        <v>15062</v>
      </c>
      <c r="Z71" s="31">
        <v>-25550</v>
      </c>
      <c r="AA71" s="31">
        <v>-19365</v>
      </c>
      <c r="AB71" s="31">
        <v>0</v>
      </c>
      <c r="AC71" s="33">
        <v>0</v>
      </c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</row>
    <row r="72" spans="1:442" s="35" customFormat="1">
      <c r="A72" s="36">
        <v>3049</v>
      </c>
      <c r="B72" s="37" t="s">
        <v>218</v>
      </c>
      <c r="C72" s="27">
        <v>1604775.9888000002</v>
      </c>
      <c r="D72" s="28">
        <v>1.49266E-3</v>
      </c>
      <c r="E72" s="28">
        <v>1.51023E-3</v>
      </c>
      <c r="F72" s="32">
        <v>17986055</v>
      </c>
      <c r="G72" s="31">
        <v>20820088</v>
      </c>
      <c r="H72" s="33">
        <v>15638170</v>
      </c>
      <c r="I72" s="32">
        <v>1083679</v>
      </c>
      <c r="J72" s="31">
        <v>-106957.92617881179</v>
      </c>
      <c r="K72" s="31">
        <v>976721.07382118818</v>
      </c>
      <c r="L72" s="31">
        <v>-358238</v>
      </c>
      <c r="M72" s="33">
        <v>618483.07382118818</v>
      </c>
      <c r="N72" s="32">
        <v>341055</v>
      </c>
      <c r="O72" s="31">
        <v>0</v>
      </c>
      <c r="P72" s="31">
        <v>194093</v>
      </c>
      <c r="Q72" s="31">
        <v>0</v>
      </c>
      <c r="R72" s="33">
        <v>535148</v>
      </c>
      <c r="S72" s="32">
        <v>0</v>
      </c>
      <c r="T72" s="31">
        <v>0</v>
      </c>
      <c r="U72" s="31">
        <v>345847</v>
      </c>
      <c r="V72" s="31">
        <v>92813.330381917622</v>
      </c>
      <c r="W72" s="30">
        <v>438660.33038191765</v>
      </c>
      <c r="X72" s="32">
        <v>167822.66961808238</v>
      </c>
      <c r="Y72" s="31">
        <v>35992</v>
      </c>
      <c r="Z72" s="31">
        <v>-61054</v>
      </c>
      <c r="AA72" s="31">
        <v>-46272.999999999971</v>
      </c>
      <c r="AB72" s="31">
        <v>0</v>
      </c>
      <c r="AC72" s="33">
        <v>0</v>
      </c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</row>
    <row r="73" spans="1:442" s="35" customFormat="1">
      <c r="A73" s="36">
        <v>3050</v>
      </c>
      <c r="B73" s="37" t="s">
        <v>219</v>
      </c>
      <c r="C73" s="27">
        <v>808351.23600000003</v>
      </c>
      <c r="D73" s="28">
        <v>7.5177999999999996E-4</v>
      </c>
      <c r="E73" s="28">
        <v>7.6703000000000003E-4</v>
      </c>
      <c r="F73" s="32">
        <v>9058698</v>
      </c>
      <c r="G73" s="31">
        <v>10486062</v>
      </c>
      <c r="H73" s="33">
        <v>7876183</v>
      </c>
      <c r="I73" s="32">
        <v>545796</v>
      </c>
      <c r="J73" s="31">
        <v>-103446.30409870819</v>
      </c>
      <c r="K73" s="31">
        <v>442349.69590129179</v>
      </c>
      <c r="L73" s="31">
        <v>-180427</v>
      </c>
      <c r="M73" s="33">
        <v>261922.69590129179</v>
      </c>
      <c r="N73" s="32">
        <v>171773</v>
      </c>
      <c r="O73" s="31">
        <v>0</v>
      </c>
      <c r="P73" s="31">
        <v>97755</v>
      </c>
      <c r="Q73" s="31">
        <v>0</v>
      </c>
      <c r="R73" s="33">
        <v>269528</v>
      </c>
      <c r="S73" s="32">
        <v>0</v>
      </c>
      <c r="T73" s="31">
        <v>0</v>
      </c>
      <c r="U73" s="31">
        <v>174186</v>
      </c>
      <c r="V73" s="31">
        <v>85651.18209700349</v>
      </c>
      <c r="W73" s="30">
        <v>259837.1820970035</v>
      </c>
      <c r="X73" s="32">
        <v>45618.81790299651</v>
      </c>
      <c r="Y73" s="31">
        <v>18128</v>
      </c>
      <c r="Z73" s="31">
        <v>-30750</v>
      </c>
      <c r="AA73" s="31">
        <v>-23306.000000000029</v>
      </c>
      <c r="AB73" s="31">
        <v>0</v>
      </c>
      <c r="AC73" s="33">
        <v>0</v>
      </c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</row>
    <row r="74" spans="1:442" s="35" customFormat="1">
      <c r="A74" s="36">
        <v>3051</v>
      </c>
      <c r="B74" s="37" t="s">
        <v>220</v>
      </c>
      <c r="C74" s="27">
        <v>1541506.2188000001</v>
      </c>
      <c r="D74" s="28">
        <v>1.43436E-3</v>
      </c>
      <c r="E74" s="28">
        <v>1.46261E-3</v>
      </c>
      <c r="F74" s="32">
        <v>17283560</v>
      </c>
      <c r="G74" s="31">
        <v>20006902</v>
      </c>
      <c r="H74" s="33">
        <v>15027377</v>
      </c>
      <c r="I74" s="32">
        <v>1041353</v>
      </c>
      <c r="J74" s="31">
        <v>-268081.00602565019</v>
      </c>
      <c r="K74" s="31">
        <v>773271.99397434981</v>
      </c>
      <c r="L74" s="31">
        <v>-344246</v>
      </c>
      <c r="M74" s="33">
        <v>429025.99397434981</v>
      </c>
      <c r="N74" s="32">
        <v>327735</v>
      </c>
      <c r="O74" s="31">
        <v>0</v>
      </c>
      <c r="P74" s="31">
        <v>186512</v>
      </c>
      <c r="Q74" s="31">
        <v>0</v>
      </c>
      <c r="R74" s="33">
        <v>514247</v>
      </c>
      <c r="S74" s="32">
        <v>0</v>
      </c>
      <c r="T74" s="31">
        <v>0</v>
      </c>
      <c r="U74" s="31">
        <v>332339</v>
      </c>
      <c r="V74" s="31">
        <v>158652.23943926799</v>
      </c>
      <c r="W74" s="30">
        <v>490991.23943926801</v>
      </c>
      <c r="X74" s="32">
        <v>91803.760560732015</v>
      </c>
      <c r="Y74" s="31">
        <v>34586</v>
      </c>
      <c r="Z74" s="31">
        <v>-58669</v>
      </c>
      <c r="AA74" s="31">
        <v>-44465</v>
      </c>
      <c r="AB74" s="31">
        <v>0</v>
      </c>
      <c r="AC74" s="33">
        <v>0</v>
      </c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</row>
    <row r="75" spans="1:442" s="35" customFormat="1">
      <c r="A75" s="36">
        <v>3052</v>
      </c>
      <c r="B75" s="37" t="s">
        <v>221</v>
      </c>
      <c r="C75" s="27">
        <v>197012.94839999999</v>
      </c>
      <c r="D75" s="28">
        <v>1.8263E-4</v>
      </c>
      <c r="E75" s="28">
        <v>1.8137000000000001E-4</v>
      </c>
      <c r="F75" s="32">
        <v>2200631</v>
      </c>
      <c r="G75" s="31">
        <v>2547380</v>
      </c>
      <c r="H75" s="33">
        <v>1913362</v>
      </c>
      <c r="I75" s="32">
        <v>132590</v>
      </c>
      <c r="J75" s="31">
        <v>25744.832526482493</v>
      </c>
      <c r="K75" s="31">
        <v>158334.8325264825</v>
      </c>
      <c r="L75" s="31">
        <v>-43831</v>
      </c>
      <c r="M75" s="33">
        <v>114503.8325264825</v>
      </c>
      <c r="N75" s="32">
        <v>41729</v>
      </c>
      <c r="O75" s="31">
        <v>0</v>
      </c>
      <c r="P75" s="31">
        <v>23748</v>
      </c>
      <c r="Q75" s="31">
        <v>9720.1864533681965</v>
      </c>
      <c r="R75" s="33">
        <v>75197.186453368195</v>
      </c>
      <c r="S75" s="32">
        <v>0</v>
      </c>
      <c r="T75" s="31">
        <v>0</v>
      </c>
      <c r="U75" s="31">
        <v>42315</v>
      </c>
      <c r="V75" s="31">
        <v>0</v>
      </c>
      <c r="W75" s="30">
        <v>42315</v>
      </c>
      <c r="X75" s="32">
        <v>41609.186453368195</v>
      </c>
      <c r="Y75" s="31">
        <v>4404</v>
      </c>
      <c r="Z75" s="31">
        <v>-7470</v>
      </c>
      <c r="AA75" s="31">
        <v>-5661</v>
      </c>
      <c r="AB75" s="31">
        <v>0</v>
      </c>
      <c r="AC75" s="33">
        <v>0</v>
      </c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</row>
    <row r="76" spans="1:442" s="35" customFormat="1">
      <c r="A76" s="36">
        <v>3053</v>
      </c>
      <c r="B76" s="37" t="s">
        <v>222</v>
      </c>
      <c r="C76" s="27">
        <v>814520.66319999995</v>
      </c>
      <c r="D76" s="28">
        <v>7.5624999999999998E-4</v>
      </c>
      <c r="E76" s="28">
        <v>7.5484E-4</v>
      </c>
      <c r="F76" s="32">
        <v>9112560</v>
      </c>
      <c r="G76" s="31">
        <v>10548411</v>
      </c>
      <c r="H76" s="33">
        <v>7923014</v>
      </c>
      <c r="I76" s="32">
        <v>549042</v>
      </c>
      <c r="J76" s="31">
        <v>8472.1922384625668</v>
      </c>
      <c r="K76" s="31">
        <v>557514.19223846262</v>
      </c>
      <c r="L76" s="31">
        <v>-181500</v>
      </c>
      <c r="M76" s="33">
        <v>376014.19223846262</v>
      </c>
      <c r="N76" s="32">
        <v>172794</v>
      </c>
      <c r="O76" s="31">
        <v>0</v>
      </c>
      <c r="P76" s="31">
        <v>98336</v>
      </c>
      <c r="Q76" s="31">
        <v>16449.996179848058</v>
      </c>
      <c r="R76" s="33">
        <v>287579.99617984804</v>
      </c>
      <c r="S76" s="32">
        <v>0</v>
      </c>
      <c r="T76" s="31">
        <v>0</v>
      </c>
      <c r="U76" s="31">
        <v>175222</v>
      </c>
      <c r="V76" s="31">
        <v>0</v>
      </c>
      <c r="W76" s="30">
        <v>175222</v>
      </c>
      <c r="X76" s="32">
        <v>148499.99617984807</v>
      </c>
      <c r="Y76" s="31">
        <v>18235</v>
      </c>
      <c r="Z76" s="31">
        <v>-30933</v>
      </c>
      <c r="AA76" s="31">
        <v>-23444</v>
      </c>
      <c r="AB76" s="31">
        <v>0</v>
      </c>
      <c r="AC76" s="33">
        <v>0</v>
      </c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</row>
    <row r="77" spans="1:442" s="35" customFormat="1">
      <c r="A77" s="36">
        <v>3054</v>
      </c>
      <c r="B77" s="37" t="s">
        <v>223</v>
      </c>
      <c r="C77" s="27">
        <v>1355819.0263999999</v>
      </c>
      <c r="D77" s="28">
        <v>1.25858E-3</v>
      </c>
      <c r="E77" s="28">
        <v>1.2526600000000001E-3</v>
      </c>
      <c r="F77" s="32">
        <v>15165469</v>
      </c>
      <c r="G77" s="31">
        <v>17555067</v>
      </c>
      <c r="H77" s="33">
        <v>13185781</v>
      </c>
      <c r="I77" s="32">
        <v>913736</v>
      </c>
      <c r="J77" s="31">
        <v>200597.02321582133</v>
      </c>
      <c r="K77" s="31">
        <v>1114333.0232158212</v>
      </c>
      <c r="L77" s="31">
        <v>-302059</v>
      </c>
      <c r="M77" s="33">
        <v>812274.02321582125</v>
      </c>
      <c r="N77" s="32">
        <v>287571</v>
      </c>
      <c r="O77" s="31">
        <v>0</v>
      </c>
      <c r="P77" s="31">
        <v>163655</v>
      </c>
      <c r="Q77" s="31">
        <v>49252.969269041816</v>
      </c>
      <c r="R77" s="33">
        <v>500478.96926904179</v>
      </c>
      <c r="S77" s="32">
        <v>0</v>
      </c>
      <c r="T77" s="31">
        <v>0</v>
      </c>
      <c r="U77" s="31">
        <v>291611</v>
      </c>
      <c r="V77" s="31">
        <v>0</v>
      </c>
      <c r="W77" s="30">
        <v>291611</v>
      </c>
      <c r="X77" s="32">
        <v>269015.96926904179</v>
      </c>
      <c r="Y77" s="31">
        <v>30348</v>
      </c>
      <c r="Z77" s="31">
        <v>-51479</v>
      </c>
      <c r="AA77" s="31">
        <v>-39017</v>
      </c>
      <c r="AB77" s="31">
        <v>0</v>
      </c>
      <c r="AC77" s="33">
        <v>0</v>
      </c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</row>
    <row r="78" spans="1:442" s="35" customFormat="1">
      <c r="A78" s="36">
        <v>3055</v>
      </c>
      <c r="B78" s="37" t="s">
        <v>224</v>
      </c>
      <c r="C78" s="27">
        <v>312279.87960000004</v>
      </c>
      <c r="D78" s="28">
        <v>2.9040000000000001E-4</v>
      </c>
      <c r="E78" s="28">
        <v>2.8822E-4</v>
      </c>
      <c r="F78" s="32">
        <v>3499223</v>
      </c>
      <c r="G78" s="31">
        <v>4050590</v>
      </c>
      <c r="H78" s="33">
        <v>3042437</v>
      </c>
      <c r="I78" s="32">
        <v>210832</v>
      </c>
      <c r="J78" s="31">
        <v>16641.847643030858</v>
      </c>
      <c r="K78" s="31">
        <v>227473.84764303087</v>
      </c>
      <c r="L78" s="31">
        <v>-69696</v>
      </c>
      <c r="M78" s="33">
        <v>157777.84764303087</v>
      </c>
      <c r="N78" s="32">
        <v>66353</v>
      </c>
      <c r="O78" s="31">
        <v>0</v>
      </c>
      <c r="P78" s="31">
        <v>37761</v>
      </c>
      <c r="Q78" s="31">
        <v>16047.581790519038</v>
      </c>
      <c r="R78" s="33">
        <v>120161.58179051903</v>
      </c>
      <c r="S78" s="32">
        <v>0</v>
      </c>
      <c r="T78" s="31">
        <v>0</v>
      </c>
      <c r="U78" s="31">
        <v>67285</v>
      </c>
      <c r="V78" s="31">
        <v>0</v>
      </c>
      <c r="W78" s="30">
        <v>67285</v>
      </c>
      <c r="X78" s="32">
        <v>66754.581790519034</v>
      </c>
      <c r="Y78" s="31">
        <v>7002</v>
      </c>
      <c r="Z78" s="31">
        <v>-11878</v>
      </c>
      <c r="AA78" s="31">
        <v>-9002</v>
      </c>
      <c r="AB78" s="31">
        <v>0</v>
      </c>
      <c r="AC78" s="33">
        <v>0</v>
      </c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</row>
    <row r="79" spans="1:442" s="35" customFormat="1">
      <c r="A79" s="36">
        <v>3056</v>
      </c>
      <c r="B79" s="37" t="s">
        <v>225</v>
      </c>
      <c r="C79" s="27">
        <v>619693.15280000004</v>
      </c>
      <c r="D79" s="28">
        <v>5.7532000000000004E-4</v>
      </c>
      <c r="E79" s="28">
        <v>5.7908000000000005E-4</v>
      </c>
      <c r="F79" s="32">
        <v>6932414</v>
      </c>
      <c r="G79" s="31">
        <v>8024743</v>
      </c>
      <c r="H79" s="33">
        <v>6027462</v>
      </c>
      <c r="I79" s="32">
        <v>417685</v>
      </c>
      <c r="J79" s="31">
        <v>5245.2178533935285</v>
      </c>
      <c r="K79" s="31">
        <v>422930.21785339352</v>
      </c>
      <c r="L79" s="31">
        <v>-138077</v>
      </c>
      <c r="M79" s="33">
        <v>284853.21785339352</v>
      </c>
      <c r="N79" s="32">
        <v>131454</v>
      </c>
      <c r="O79" s="31">
        <v>0</v>
      </c>
      <c r="P79" s="31">
        <v>74810</v>
      </c>
      <c r="Q79" s="31">
        <v>0</v>
      </c>
      <c r="R79" s="33">
        <v>206264</v>
      </c>
      <c r="S79" s="32">
        <v>0</v>
      </c>
      <c r="T79" s="31">
        <v>0</v>
      </c>
      <c r="U79" s="31">
        <v>133301</v>
      </c>
      <c r="V79" s="31">
        <v>16876.499212004157</v>
      </c>
      <c r="W79" s="30">
        <v>150177.49921200416</v>
      </c>
      <c r="X79" s="32">
        <v>83581.500787995843</v>
      </c>
      <c r="Y79" s="31">
        <v>13873</v>
      </c>
      <c r="Z79" s="31">
        <v>-23532</v>
      </c>
      <c r="AA79" s="31">
        <v>-17836</v>
      </c>
      <c r="AB79" s="31">
        <v>0</v>
      </c>
      <c r="AC79" s="33">
        <v>0</v>
      </c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</row>
    <row r="80" spans="1:442" s="35" customFormat="1">
      <c r="A80" s="36">
        <v>3057</v>
      </c>
      <c r="B80" s="37" t="s">
        <v>226</v>
      </c>
      <c r="C80" s="27">
        <v>213605.83120000002</v>
      </c>
      <c r="D80" s="28">
        <v>1.9741999999999999E-4</v>
      </c>
      <c r="E80" s="28">
        <v>1.9796000000000001E-4</v>
      </c>
      <c r="F80" s="32">
        <v>2378845</v>
      </c>
      <c r="G80" s="31">
        <v>2753676</v>
      </c>
      <c r="H80" s="33">
        <v>2068313</v>
      </c>
      <c r="I80" s="32">
        <v>143328</v>
      </c>
      <c r="J80" s="31">
        <v>44362.797855911274</v>
      </c>
      <c r="K80" s="31">
        <v>187690.79785591128</v>
      </c>
      <c r="L80" s="31">
        <v>-47381</v>
      </c>
      <c r="M80" s="33">
        <v>140309.79785591128</v>
      </c>
      <c r="N80" s="32">
        <v>45108</v>
      </c>
      <c r="O80" s="31">
        <v>0</v>
      </c>
      <c r="P80" s="31">
        <v>25671</v>
      </c>
      <c r="Q80" s="31">
        <v>0</v>
      </c>
      <c r="R80" s="33">
        <v>70779</v>
      </c>
      <c r="S80" s="32">
        <v>0</v>
      </c>
      <c r="T80" s="31">
        <v>0</v>
      </c>
      <c r="U80" s="31">
        <v>45742</v>
      </c>
      <c r="V80" s="31">
        <v>757.78222880010696</v>
      </c>
      <c r="W80" s="30">
        <v>46499.782228800104</v>
      </c>
      <c r="X80" s="32">
        <v>33714.217771199896</v>
      </c>
      <c r="Y80" s="31">
        <v>4760</v>
      </c>
      <c r="Z80" s="31">
        <v>-8075</v>
      </c>
      <c r="AA80" s="31">
        <v>-6120</v>
      </c>
      <c r="AB80" s="31">
        <v>0</v>
      </c>
      <c r="AC80" s="33">
        <v>0</v>
      </c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</row>
    <row r="81" spans="1:442" s="35" customFormat="1">
      <c r="A81" s="36">
        <v>3058</v>
      </c>
      <c r="B81" s="37" t="s">
        <v>227</v>
      </c>
      <c r="C81" s="27">
        <v>249905.16720000003</v>
      </c>
      <c r="D81" s="28">
        <v>2.3231E-4</v>
      </c>
      <c r="E81" s="28">
        <v>2.3859E-4</v>
      </c>
      <c r="F81" s="32">
        <v>2799258</v>
      </c>
      <c r="G81" s="31">
        <v>3240332</v>
      </c>
      <c r="H81" s="33">
        <v>2433845</v>
      </c>
      <c r="I81" s="32">
        <v>168658</v>
      </c>
      <c r="J81" s="31">
        <v>-29471.047464904059</v>
      </c>
      <c r="K81" s="31">
        <v>139186.95253509594</v>
      </c>
      <c r="L81" s="31">
        <v>-55754</v>
      </c>
      <c r="M81" s="33">
        <v>83432.952535095945</v>
      </c>
      <c r="N81" s="32">
        <v>53080</v>
      </c>
      <c r="O81" s="31">
        <v>0</v>
      </c>
      <c r="P81" s="31">
        <v>30208</v>
      </c>
      <c r="Q81" s="31">
        <v>0</v>
      </c>
      <c r="R81" s="33">
        <v>83288</v>
      </c>
      <c r="S81" s="32">
        <v>0</v>
      </c>
      <c r="T81" s="31">
        <v>0</v>
      </c>
      <c r="U81" s="31">
        <v>53826</v>
      </c>
      <c r="V81" s="31">
        <v>35952.122252432811</v>
      </c>
      <c r="W81" s="30">
        <v>89778.122252432804</v>
      </c>
      <c r="X81" s="32">
        <v>4611.8777475671886</v>
      </c>
      <c r="Y81" s="31">
        <v>5602</v>
      </c>
      <c r="Z81" s="31">
        <v>-9502</v>
      </c>
      <c r="AA81" s="31">
        <v>-7202</v>
      </c>
      <c r="AB81" s="31">
        <v>0</v>
      </c>
      <c r="AC81" s="33">
        <v>0</v>
      </c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</row>
    <row r="82" spans="1:442" s="35" customFormat="1">
      <c r="A82" s="36">
        <v>3059</v>
      </c>
      <c r="B82" s="37" t="s">
        <v>228</v>
      </c>
      <c r="C82" s="27">
        <v>545954.80960000004</v>
      </c>
      <c r="D82" s="28">
        <v>5.0546E-4</v>
      </c>
      <c r="E82" s="28">
        <v>5.0856999999999996E-4</v>
      </c>
      <c r="F82" s="32">
        <v>6090624</v>
      </c>
      <c r="G82" s="31">
        <v>7050314</v>
      </c>
      <c r="H82" s="33">
        <v>5295559</v>
      </c>
      <c r="I82" s="32">
        <v>366967</v>
      </c>
      <c r="J82" s="31">
        <v>15883.518294173933</v>
      </c>
      <c r="K82" s="31">
        <v>382850.51829417393</v>
      </c>
      <c r="L82" s="31">
        <v>-121310</v>
      </c>
      <c r="M82" s="33">
        <v>261540.51829417393</v>
      </c>
      <c r="N82" s="32">
        <v>115492</v>
      </c>
      <c r="O82" s="31">
        <v>0</v>
      </c>
      <c r="P82" s="31">
        <v>65726</v>
      </c>
      <c r="Q82" s="31">
        <v>0</v>
      </c>
      <c r="R82" s="33">
        <v>181218</v>
      </c>
      <c r="S82" s="32">
        <v>0</v>
      </c>
      <c r="T82" s="31">
        <v>0</v>
      </c>
      <c r="U82" s="31">
        <v>117114</v>
      </c>
      <c r="V82" s="31">
        <v>12914.434894192555</v>
      </c>
      <c r="W82" s="30">
        <v>130028.43489419256</v>
      </c>
      <c r="X82" s="32">
        <v>75344.565105807444</v>
      </c>
      <c r="Y82" s="31">
        <v>12188</v>
      </c>
      <c r="Z82" s="31">
        <v>-20675</v>
      </c>
      <c r="AA82" s="31">
        <v>-15667.999999999985</v>
      </c>
      <c r="AB82" s="31">
        <v>0</v>
      </c>
      <c r="AC82" s="33">
        <v>0</v>
      </c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</row>
    <row r="83" spans="1:442" s="35" customFormat="1">
      <c r="A83" s="36">
        <v>3060</v>
      </c>
      <c r="B83" s="37" t="s">
        <v>229</v>
      </c>
      <c r="C83" s="27">
        <v>254625.14600000001</v>
      </c>
      <c r="D83" s="28">
        <v>2.3623000000000001E-4</v>
      </c>
      <c r="E83" s="28">
        <v>2.3116E-4</v>
      </c>
      <c r="F83" s="32">
        <v>2846493</v>
      </c>
      <c r="G83" s="31">
        <v>3295010</v>
      </c>
      <c r="H83" s="33">
        <v>2474914</v>
      </c>
      <c r="I83" s="32">
        <v>171504</v>
      </c>
      <c r="J83" s="31">
        <v>9750.3870014482145</v>
      </c>
      <c r="K83" s="31">
        <v>181254.38700144822</v>
      </c>
      <c r="L83" s="31">
        <v>-56695</v>
      </c>
      <c r="M83" s="33">
        <v>124559.38700144822</v>
      </c>
      <c r="N83" s="32">
        <v>53976</v>
      </c>
      <c r="O83" s="31">
        <v>0</v>
      </c>
      <c r="P83" s="31">
        <v>30717</v>
      </c>
      <c r="Q83" s="31">
        <v>33408.559665698478</v>
      </c>
      <c r="R83" s="33">
        <v>118101.55966569847</v>
      </c>
      <c r="S83" s="32">
        <v>0</v>
      </c>
      <c r="T83" s="31">
        <v>0</v>
      </c>
      <c r="U83" s="31">
        <v>54734</v>
      </c>
      <c r="V83" s="31">
        <v>0</v>
      </c>
      <c r="W83" s="30">
        <v>54734</v>
      </c>
      <c r="X83" s="32">
        <v>74657.559665698471</v>
      </c>
      <c r="Y83" s="31">
        <v>5696</v>
      </c>
      <c r="Z83" s="31">
        <v>-9662</v>
      </c>
      <c r="AA83" s="31">
        <v>-7324</v>
      </c>
      <c r="AB83" s="31">
        <v>0</v>
      </c>
      <c r="AC83" s="33">
        <v>0</v>
      </c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</row>
    <row r="84" spans="1:442" s="35" customFormat="1">
      <c r="A84" s="36">
        <v>3061</v>
      </c>
      <c r="B84" s="37" t="s">
        <v>230</v>
      </c>
      <c r="C84" s="27">
        <v>288685.80680000002</v>
      </c>
      <c r="D84" s="28">
        <v>2.6828000000000003E-4</v>
      </c>
      <c r="E84" s="28">
        <v>2.8316000000000002E-4</v>
      </c>
      <c r="F84" s="32">
        <v>3232685</v>
      </c>
      <c r="G84" s="31">
        <v>3742053</v>
      </c>
      <c r="H84" s="33">
        <v>2810692</v>
      </c>
      <c r="I84" s="32">
        <v>194773</v>
      </c>
      <c r="J84" s="31">
        <v>-93135.655706239733</v>
      </c>
      <c r="K84" s="31">
        <v>101637.34429376027</v>
      </c>
      <c r="L84" s="31">
        <v>-64387</v>
      </c>
      <c r="M84" s="33">
        <v>37250.344293760267</v>
      </c>
      <c r="N84" s="32">
        <v>61299</v>
      </c>
      <c r="O84" s="31">
        <v>0</v>
      </c>
      <c r="P84" s="31">
        <v>34885</v>
      </c>
      <c r="Q84" s="31">
        <v>0</v>
      </c>
      <c r="R84" s="33">
        <v>96184</v>
      </c>
      <c r="S84" s="32">
        <v>0</v>
      </c>
      <c r="T84" s="31">
        <v>0</v>
      </c>
      <c r="U84" s="31">
        <v>62160</v>
      </c>
      <c r="V84" s="31">
        <v>87899.34542016816</v>
      </c>
      <c r="W84" s="30">
        <v>150059.34542016816</v>
      </c>
      <c r="X84" s="32">
        <v>-41054.34542016816</v>
      </c>
      <c r="Y84" s="31">
        <v>6469</v>
      </c>
      <c r="Z84" s="31">
        <v>-10973</v>
      </c>
      <c r="AA84" s="31">
        <v>-8317</v>
      </c>
      <c r="AB84" s="31">
        <v>0</v>
      </c>
      <c r="AC84" s="33">
        <v>0</v>
      </c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</row>
    <row r="85" spans="1:442" s="35" customFormat="1">
      <c r="A85" s="36">
        <v>3062</v>
      </c>
      <c r="B85" s="37" t="s">
        <v>231</v>
      </c>
      <c r="C85" s="27">
        <v>2898202.6623999998</v>
      </c>
      <c r="D85" s="28">
        <v>2.6978000000000002E-3</v>
      </c>
      <c r="E85" s="28">
        <v>2.7371100000000001E-3</v>
      </c>
      <c r="F85" s="32">
        <v>32507590</v>
      </c>
      <c r="G85" s="31">
        <v>37629758</v>
      </c>
      <c r="H85" s="33">
        <v>28264075</v>
      </c>
      <c r="I85" s="32">
        <v>1958617</v>
      </c>
      <c r="J85" s="31">
        <v>-410373.59502082638</v>
      </c>
      <c r="K85" s="31">
        <v>1548243.4049791736</v>
      </c>
      <c r="L85" s="31">
        <v>-647472</v>
      </c>
      <c r="M85" s="33">
        <v>900771.40497917356</v>
      </c>
      <c r="N85" s="32">
        <v>616416</v>
      </c>
      <c r="O85" s="31">
        <v>0</v>
      </c>
      <c r="P85" s="31">
        <v>350798</v>
      </c>
      <c r="Q85" s="31">
        <v>0</v>
      </c>
      <c r="R85" s="33">
        <v>967214</v>
      </c>
      <c r="S85" s="32">
        <v>0</v>
      </c>
      <c r="T85" s="31">
        <v>0</v>
      </c>
      <c r="U85" s="31">
        <v>625076</v>
      </c>
      <c r="V85" s="31">
        <v>214813.46445719121</v>
      </c>
      <c r="W85" s="30">
        <v>839889.46445719118</v>
      </c>
      <c r="X85" s="32">
        <v>256254.53554280879</v>
      </c>
      <c r="Y85" s="31">
        <v>65052</v>
      </c>
      <c r="Z85" s="31">
        <v>-110348</v>
      </c>
      <c r="AA85" s="31">
        <v>-83634</v>
      </c>
      <c r="AB85" s="31">
        <v>0</v>
      </c>
      <c r="AC85" s="33">
        <v>0</v>
      </c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</row>
    <row r="86" spans="1:442" s="35" customFormat="1">
      <c r="A86" s="36">
        <v>3064</v>
      </c>
      <c r="B86" s="37" t="s">
        <v>232</v>
      </c>
      <c r="C86" s="27">
        <v>879934.75040000002</v>
      </c>
      <c r="D86" s="28">
        <v>8.1791999999999998E-4</v>
      </c>
      <c r="E86" s="28">
        <v>8.3210000000000001E-4</v>
      </c>
      <c r="F86" s="32">
        <v>9855663</v>
      </c>
      <c r="G86" s="31">
        <v>11408604</v>
      </c>
      <c r="H86" s="33">
        <v>8569113</v>
      </c>
      <c r="I86" s="32">
        <v>593814</v>
      </c>
      <c r="J86" s="31">
        <v>-99103.411265087227</v>
      </c>
      <c r="K86" s="31">
        <v>494710.5887349128</v>
      </c>
      <c r="L86" s="31">
        <v>-196301</v>
      </c>
      <c r="M86" s="33">
        <v>298409.5887349128</v>
      </c>
      <c r="N86" s="32">
        <v>186885</v>
      </c>
      <c r="O86" s="31">
        <v>0</v>
      </c>
      <c r="P86" s="31">
        <v>106355</v>
      </c>
      <c r="Q86" s="31">
        <v>0</v>
      </c>
      <c r="R86" s="33">
        <v>293240</v>
      </c>
      <c r="S86" s="32">
        <v>0</v>
      </c>
      <c r="T86" s="31">
        <v>0</v>
      </c>
      <c r="U86" s="31">
        <v>189511</v>
      </c>
      <c r="V86" s="31">
        <v>78281.686959372455</v>
      </c>
      <c r="W86" s="30">
        <v>267792.68695937248</v>
      </c>
      <c r="X86" s="32">
        <v>64537.313040627545</v>
      </c>
      <c r="Y86" s="31">
        <v>19722</v>
      </c>
      <c r="Z86" s="31">
        <v>-33455</v>
      </c>
      <c r="AA86" s="31">
        <v>-25356.999999999985</v>
      </c>
      <c r="AB86" s="31">
        <v>0</v>
      </c>
      <c r="AC86" s="33">
        <v>0</v>
      </c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</row>
    <row r="87" spans="1:442" s="35" customFormat="1">
      <c r="A87" s="36">
        <v>3065</v>
      </c>
      <c r="B87" s="37" t="s">
        <v>233</v>
      </c>
      <c r="C87" s="27">
        <v>368908.02679999999</v>
      </c>
      <c r="D87" s="28">
        <v>3.4288E-4</v>
      </c>
      <c r="E87" s="28">
        <v>3.4519999999999999E-4</v>
      </c>
      <c r="F87" s="32">
        <v>4131590</v>
      </c>
      <c r="G87" s="31">
        <v>4782597</v>
      </c>
      <c r="H87" s="33">
        <v>3592255</v>
      </c>
      <c r="I87" s="32">
        <v>248933</v>
      </c>
      <c r="J87" s="31">
        <v>-15534.584288826285</v>
      </c>
      <c r="K87" s="31">
        <v>233398.41571117373</v>
      </c>
      <c r="L87" s="31">
        <v>-82291</v>
      </c>
      <c r="M87" s="33">
        <v>151107.41571117373</v>
      </c>
      <c r="N87" s="32">
        <v>78344</v>
      </c>
      <c r="O87" s="31">
        <v>0</v>
      </c>
      <c r="P87" s="31">
        <v>44585</v>
      </c>
      <c r="Q87" s="31">
        <v>0</v>
      </c>
      <c r="R87" s="33">
        <v>122929</v>
      </c>
      <c r="S87" s="32">
        <v>0</v>
      </c>
      <c r="T87" s="31">
        <v>0</v>
      </c>
      <c r="U87" s="31">
        <v>79445</v>
      </c>
      <c r="V87" s="31">
        <v>10742.970926145585</v>
      </c>
      <c r="W87" s="30">
        <v>90187.970926145586</v>
      </c>
      <c r="X87" s="32">
        <v>49128.029073854414</v>
      </c>
      <c r="Y87" s="31">
        <v>8268</v>
      </c>
      <c r="Z87" s="31">
        <v>-14025</v>
      </c>
      <c r="AA87" s="31">
        <v>-10630</v>
      </c>
      <c r="AB87" s="31">
        <v>0</v>
      </c>
      <c r="AC87" s="33">
        <v>0</v>
      </c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</row>
    <row r="88" spans="1:442" s="35" customFormat="1">
      <c r="A88" s="36">
        <v>3066</v>
      </c>
      <c r="B88" s="37" t="s">
        <v>234</v>
      </c>
      <c r="C88" s="27">
        <v>470705.67440000002</v>
      </c>
      <c r="D88" s="28">
        <v>4.3687000000000001E-4</v>
      </c>
      <c r="E88" s="28">
        <v>4.3507000000000002E-4</v>
      </c>
      <c r="F88" s="32">
        <v>5264138</v>
      </c>
      <c r="G88" s="31">
        <v>6093599</v>
      </c>
      <c r="H88" s="33">
        <v>4576961</v>
      </c>
      <c r="I88" s="32">
        <v>317170</v>
      </c>
      <c r="J88" s="31">
        <v>22926.356915760221</v>
      </c>
      <c r="K88" s="31">
        <v>340096.3569157602</v>
      </c>
      <c r="L88" s="31">
        <v>-104849</v>
      </c>
      <c r="M88" s="33">
        <v>235247.3569157602</v>
      </c>
      <c r="N88" s="32">
        <v>99820</v>
      </c>
      <c r="O88" s="31">
        <v>0</v>
      </c>
      <c r="P88" s="31">
        <v>56807</v>
      </c>
      <c r="Q88" s="31">
        <v>15585.23994358762</v>
      </c>
      <c r="R88" s="33">
        <v>172212.23994358763</v>
      </c>
      <c r="S88" s="32">
        <v>0</v>
      </c>
      <c r="T88" s="31">
        <v>0</v>
      </c>
      <c r="U88" s="31">
        <v>101222</v>
      </c>
      <c r="V88" s="31">
        <v>0</v>
      </c>
      <c r="W88" s="30">
        <v>101222</v>
      </c>
      <c r="X88" s="32">
        <v>91868.239943587614</v>
      </c>
      <c r="Y88" s="31">
        <v>10534</v>
      </c>
      <c r="Z88" s="31">
        <v>-17869</v>
      </c>
      <c r="AA88" s="31">
        <v>-13543</v>
      </c>
      <c r="AB88" s="31">
        <v>0</v>
      </c>
      <c r="AC88" s="33">
        <v>0</v>
      </c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</row>
    <row r="89" spans="1:442" s="35" customFormat="1">
      <c r="A89" s="36">
        <v>3067</v>
      </c>
      <c r="B89" s="37" t="s">
        <v>235</v>
      </c>
      <c r="C89" s="27">
        <v>1318487.7104</v>
      </c>
      <c r="D89" s="28">
        <v>1.2241299999999999E-3</v>
      </c>
      <c r="E89" s="28">
        <v>1.2426399999999999E-3</v>
      </c>
      <c r="F89" s="32">
        <v>14750358</v>
      </c>
      <c r="G89" s="31">
        <v>17074548</v>
      </c>
      <c r="H89" s="33">
        <v>12824858</v>
      </c>
      <c r="I89" s="32">
        <v>888725</v>
      </c>
      <c r="J89" s="31">
        <v>-98767.151038297816</v>
      </c>
      <c r="K89" s="31">
        <v>789957.8489617022</v>
      </c>
      <c r="L89" s="31">
        <v>-293791</v>
      </c>
      <c r="M89" s="33">
        <v>496166.8489617022</v>
      </c>
      <c r="N89" s="32">
        <v>279699</v>
      </c>
      <c r="O89" s="31">
        <v>0</v>
      </c>
      <c r="P89" s="31">
        <v>159175</v>
      </c>
      <c r="Q89" s="31">
        <v>0</v>
      </c>
      <c r="R89" s="33">
        <v>438874</v>
      </c>
      <c r="S89" s="32">
        <v>0</v>
      </c>
      <c r="T89" s="31">
        <v>0</v>
      </c>
      <c r="U89" s="31">
        <v>283629</v>
      </c>
      <c r="V89" s="31">
        <v>99899.589191138526</v>
      </c>
      <c r="W89" s="30">
        <v>383528.58919113851</v>
      </c>
      <c r="X89" s="32">
        <v>113848.41080886147</v>
      </c>
      <c r="Y89" s="31">
        <v>29517</v>
      </c>
      <c r="Z89" s="31">
        <v>-50070</v>
      </c>
      <c r="AA89" s="31">
        <v>-37949.999999999971</v>
      </c>
      <c r="AB89" s="31">
        <v>0</v>
      </c>
      <c r="AC89" s="33">
        <v>0</v>
      </c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</row>
    <row r="90" spans="1:442" s="35" customFormat="1">
      <c r="A90" s="36">
        <v>3068</v>
      </c>
      <c r="B90" s="37" t="s">
        <v>236</v>
      </c>
      <c r="C90" s="27">
        <v>287756.47200000001</v>
      </c>
      <c r="D90" s="28">
        <v>2.6718999999999999E-4</v>
      </c>
      <c r="E90" s="28">
        <v>2.698E-4</v>
      </c>
      <c r="F90" s="32">
        <v>3219550</v>
      </c>
      <c r="G90" s="31">
        <v>3726850</v>
      </c>
      <c r="H90" s="33">
        <v>2799273</v>
      </c>
      <c r="I90" s="32">
        <v>193981</v>
      </c>
      <c r="J90" s="31">
        <v>-23237.961012532065</v>
      </c>
      <c r="K90" s="31">
        <v>170743.03898746794</v>
      </c>
      <c r="L90" s="31">
        <v>-64126</v>
      </c>
      <c r="M90" s="33">
        <v>106617.03898746794</v>
      </c>
      <c r="N90" s="32">
        <v>61050</v>
      </c>
      <c r="O90" s="31">
        <v>0</v>
      </c>
      <c r="P90" s="31">
        <v>34743</v>
      </c>
      <c r="Q90" s="31">
        <v>0</v>
      </c>
      <c r="R90" s="33">
        <v>95793</v>
      </c>
      <c r="S90" s="32">
        <v>0</v>
      </c>
      <c r="T90" s="31">
        <v>0</v>
      </c>
      <c r="U90" s="31">
        <v>61908</v>
      </c>
      <c r="V90" s="31">
        <v>13114.967062703596</v>
      </c>
      <c r="W90" s="30">
        <v>75022.967062703596</v>
      </c>
      <c r="X90" s="32">
        <v>33540.032937296404</v>
      </c>
      <c r="Y90" s="31">
        <v>6443</v>
      </c>
      <c r="Z90" s="31">
        <v>-10929</v>
      </c>
      <c r="AA90" s="31">
        <v>-8284</v>
      </c>
      <c r="AB90" s="31">
        <v>0</v>
      </c>
      <c r="AC90" s="33">
        <v>0</v>
      </c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</row>
    <row r="91" spans="1:442" s="35" customFormat="1">
      <c r="A91" s="36">
        <v>3069</v>
      </c>
      <c r="B91" s="37" t="s">
        <v>237</v>
      </c>
      <c r="C91" s="27">
        <v>349479.39920000004</v>
      </c>
      <c r="D91" s="28">
        <v>3.2372999999999999E-4</v>
      </c>
      <c r="E91" s="28">
        <v>3.3301000000000001E-4</v>
      </c>
      <c r="F91" s="32">
        <v>3900839</v>
      </c>
      <c r="G91" s="31">
        <v>4515487</v>
      </c>
      <c r="H91" s="33">
        <v>3391626</v>
      </c>
      <c r="I91" s="32">
        <v>235030</v>
      </c>
      <c r="J91" s="31">
        <v>35499.863312490314</v>
      </c>
      <c r="K91" s="31">
        <v>270529.86331249028</v>
      </c>
      <c r="L91" s="31">
        <v>-77695</v>
      </c>
      <c r="M91" s="33">
        <v>192834.86331249028</v>
      </c>
      <c r="N91" s="32">
        <v>73969</v>
      </c>
      <c r="O91" s="31">
        <v>0</v>
      </c>
      <c r="P91" s="31">
        <v>42095</v>
      </c>
      <c r="Q91" s="31">
        <v>0</v>
      </c>
      <c r="R91" s="33">
        <v>116064</v>
      </c>
      <c r="S91" s="32">
        <v>0</v>
      </c>
      <c r="T91" s="31">
        <v>0</v>
      </c>
      <c r="U91" s="31">
        <v>75008</v>
      </c>
      <c r="V91" s="31">
        <v>52718.40976924522</v>
      </c>
      <c r="W91" s="30">
        <v>127726.40976924522</v>
      </c>
      <c r="X91" s="32">
        <v>3808.5902307547804</v>
      </c>
      <c r="Y91" s="31">
        <v>7806</v>
      </c>
      <c r="Z91" s="31">
        <v>-13241</v>
      </c>
      <c r="AA91" s="31">
        <v>-10036</v>
      </c>
      <c r="AB91" s="31">
        <v>0</v>
      </c>
      <c r="AC91" s="33">
        <v>0</v>
      </c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</row>
    <row r="92" spans="1:442" s="35" customFormat="1">
      <c r="A92" s="36">
        <v>3072</v>
      </c>
      <c r="B92" s="37" t="s">
        <v>238</v>
      </c>
      <c r="C92" s="27">
        <v>472829.66279999999</v>
      </c>
      <c r="D92" s="28">
        <v>4.3877E-4</v>
      </c>
      <c r="E92" s="28">
        <v>4.4562999999999997E-4</v>
      </c>
      <c r="F92" s="32">
        <v>5287032</v>
      </c>
      <c r="G92" s="31">
        <v>6120101</v>
      </c>
      <c r="H92" s="33">
        <v>4596867</v>
      </c>
      <c r="I92" s="32">
        <v>318549</v>
      </c>
      <c r="J92" s="31">
        <v>-14593.395053294351</v>
      </c>
      <c r="K92" s="31">
        <v>303955.60494670563</v>
      </c>
      <c r="L92" s="31">
        <v>-105305</v>
      </c>
      <c r="M92" s="33">
        <v>198650.60494670563</v>
      </c>
      <c r="N92" s="32">
        <v>100254</v>
      </c>
      <c r="O92" s="31">
        <v>0</v>
      </c>
      <c r="P92" s="31">
        <v>57054</v>
      </c>
      <c r="Q92" s="31">
        <v>0</v>
      </c>
      <c r="R92" s="33">
        <v>157308</v>
      </c>
      <c r="S92" s="32">
        <v>0</v>
      </c>
      <c r="T92" s="31">
        <v>0</v>
      </c>
      <c r="U92" s="31">
        <v>101662</v>
      </c>
      <c r="V92" s="31">
        <v>37062.875735378293</v>
      </c>
      <c r="W92" s="30">
        <v>138724.8757353783</v>
      </c>
      <c r="X92" s="32">
        <v>39551.124264621707</v>
      </c>
      <c r="Y92" s="31">
        <v>10580</v>
      </c>
      <c r="Z92" s="31">
        <v>-17947</v>
      </c>
      <c r="AA92" s="31">
        <v>-13601.000000000007</v>
      </c>
      <c r="AB92" s="31">
        <v>0</v>
      </c>
      <c r="AC92" s="33">
        <v>0</v>
      </c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</row>
    <row r="93" spans="1:442" s="35" customFormat="1">
      <c r="A93" s="36">
        <v>3073</v>
      </c>
      <c r="B93" s="37" t="s">
        <v>239</v>
      </c>
      <c r="C93" s="27">
        <v>875007.73320000002</v>
      </c>
      <c r="D93" s="28">
        <v>8.1302999999999996E-4</v>
      </c>
      <c r="E93" s="28">
        <v>8.2008999999999999E-4</v>
      </c>
      <c r="F93" s="32">
        <v>9796740</v>
      </c>
      <c r="G93" s="31">
        <v>11340397</v>
      </c>
      <c r="H93" s="33">
        <v>8517881</v>
      </c>
      <c r="I93" s="32">
        <v>590264</v>
      </c>
      <c r="J93" s="31">
        <v>50774.078594212719</v>
      </c>
      <c r="K93" s="31">
        <v>641038.07859421277</v>
      </c>
      <c r="L93" s="31">
        <v>-195127</v>
      </c>
      <c r="M93" s="33">
        <v>445911.07859421277</v>
      </c>
      <c r="N93" s="32">
        <v>185768</v>
      </c>
      <c r="O93" s="31">
        <v>0</v>
      </c>
      <c r="P93" s="31">
        <v>105719</v>
      </c>
      <c r="Q93" s="31">
        <v>0</v>
      </c>
      <c r="R93" s="33">
        <v>291487</v>
      </c>
      <c r="S93" s="32">
        <v>0</v>
      </c>
      <c r="T93" s="31">
        <v>0</v>
      </c>
      <c r="U93" s="31">
        <v>188378</v>
      </c>
      <c r="V93" s="31">
        <v>34833.95810185658</v>
      </c>
      <c r="W93" s="30">
        <v>223211.95810185658</v>
      </c>
      <c r="X93" s="32">
        <v>107131.04189814342</v>
      </c>
      <c r="Y93" s="31">
        <v>19604</v>
      </c>
      <c r="Z93" s="31">
        <v>-33255</v>
      </c>
      <c r="AA93" s="31">
        <v>-25205</v>
      </c>
      <c r="AB93" s="31">
        <v>0</v>
      </c>
      <c r="AC93" s="33">
        <v>0</v>
      </c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</row>
    <row r="94" spans="1:442" s="35" customFormat="1">
      <c r="A94" s="36">
        <v>3074</v>
      </c>
      <c r="B94" s="37" t="s">
        <v>240</v>
      </c>
      <c r="C94" s="27">
        <v>785250.34279999998</v>
      </c>
      <c r="D94" s="28">
        <v>7.2913999999999997E-4</v>
      </c>
      <c r="E94" s="28">
        <v>7.2605E-4</v>
      </c>
      <c r="F94" s="32">
        <v>8785894</v>
      </c>
      <c r="G94" s="31">
        <v>10170273</v>
      </c>
      <c r="H94" s="33">
        <v>7638990</v>
      </c>
      <c r="I94" s="32">
        <v>529360</v>
      </c>
      <c r="J94" s="31">
        <v>-408.78842652640378</v>
      </c>
      <c r="K94" s="31">
        <v>528951.21157347364</v>
      </c>
      <c r="L94" s="31">
        <v>-174994</v>
      </c>
      <c r="M94" s="33">
        <v>353957.21157347364</v>
      </c>
      <c r="N94" s="32">
        <v>166600</v>
      </c>
      <c r="O94" s="31">
        <v>0</v>
      </c>
      <c r="P94" s="31">
        <v>94811</v>
      </c>
      <c r="Q94" s="31">
        <v>26357.780124957797</v>
      </c>
      <c r="R94" s="33">
        <v>287768.78012495779</v>
      </c>
      <c r="S94" s="32">
        <v>0</v>
      </c>
      <c r="T94" s="31">
        <v>0</v>
      </c>
      <c r="U94" s="31">
        <v>168941</v>
      </c>
      <c r="V94" s="31">
        <v>0</v>
      </c>
      <c r="W94" s="30">
        <v>168941</v>
      </c>
      <c r="X94" s="32">
        <v>153674.78012495779</v>
      </c>
      <c r="Y94" s="31">
        <v>17582</v>
      </c>
      <c r="Z94" s="31">
        <v>-29824</v>
      </c>
      <c r="AA94" s="31">
        <v>-22605</v>
      </c>
      <c r="AB94" s="31">
        <v>0</v>
      </c>
      <c r="AC94" s="33">
        <v>0</v>
      </c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</row>
    <row r="95" spans="1:442" s="35" customFormat="1">
      <c r="A95" s="36">
        <v>3075</v>
      </c>
      <c r="B95" s="37" t="s">
        <v>241</v>
      </c>
      <c r="C95" s="27">
        <v>1015776.882</v>
      </c>
      <c r="D95" s="28">
        <v>9.4406000000000004E-4</v>
      </c>
      <c r="E95" s="28">
        <v>9.6104999999999997E-4</v>
      </c>
      <c r="F95" s="32">
        <v>11375608</v>
      </c>
      <c r="G95" s="31">
        <v>13168044</v>
      </c>
      <c r="H95" s="33">
        <v>9890645</v>
      </c>
      <c r="I95" s="32">
        <v>685393</v>
      </c>
      <c r="J95" s="31">
        <v>-92168.592738091902</v>
      </c>
      <c r="K95" s="31">
        <v>593224.40726190805</v>
      </c>
      <c r="L95" s="31">
        <v>-226574</v>
      </c>
      <c r="M95" s="33">
        <v>366650.40726190805</v>
      </c>
      <c r="N95" s="32">
        <v>215707</v>
      </c>
      <c r="O95" s="31">
        <v>0</v>
      </c>
      <c r="P95" s="31">
        <v>122757</v>
      </c>
      <c r="Q95" s="31">
        <v>0</v>
      </c>
      <c r="R95" s="33">
        <v>338464</v>
      </c>
      <c r="S95" s="32">
        <v>0</v>
      </c>
      <c r="T95" s="31">
        <v>0</v>
      </c>
      <c r="U95" s="31">
        <v>218737</v>
      </c>
      <c r="V95" s="31">
        <v>94079.583311521652</v>
      </c>
      <c r="W95" s="30">
        <v>312816.58331152168</v>
      </c>
      <c r="X95" s="32">
        <v>70764.416688478348</v>
      </c>
      <c r="Y95" s="31">
        <v>22764</v>
      </c>
      <c r="Z95" s="31">
        <v>-38615</v>
      </c>
      <c r="AA95" s="31">
        <v>-29266</v>
      </c>
      <c r="AB95" s="31">
        <v>0</v>
      </c>
      <c r="AC95" s="33">
        <v>0</v>
      </c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</row>
    <row r="96" spans="1:442" s="35" customFormat="1">
      <c r="A96" s="36">
        <v>3076</v>
      </c>
      <c r="B96" s="37" t="s">
        <v>242</v>
      </c>
      <c r="C96" s="27">
        <v>319433.098</v>
      </c>
      <c r="D96" s="28">
        <v>2.9538999999999998E-4</v>
      </c>
      <c r="E96" s="28">
        <v>2.9626000000000001E-4</v>
      </c>
      <c r="F96" s="32">
        <v>3559351</v>
      </c>
      <c r="G96" s="31">
        <v>4120192</v>
      </c>
      <c r="H96" s="33">
        <v>3094716</v>
      </c>
      <c r="I96" s="32">
        <v>214455</v>
      </c>
      <c r="J96" s="31">
        <v>24987.81665772315</v>
      </c>
      <c r="K96" s="31">
        <v>239442.81665772316</v>
      </c>
      <c r="L96" s="31">
        <v>-70894</v>
      </c>
      <c r="M96" s="33">
        <v>168548.81665772316</v>
      </c>
      <c r="N96" s="32">
        <v>67493</v>
      </c>
      <c r="O96" s="31">
        <v>0</v>
      </c>
      <c r="P96" s="31">
        <v>38410</v>
      </c>
      <c r="Q96" s="31">
        <v>0</v>
      </c>
      <c r="R96" s="33">
        <v>105903</v>
      </c>
      <c r="S96" s="32">
        <v>0</v>
      </c>
      <c r="T96" s="31">
        <v>0</v>
      </c>
      <c r="U96" s="31">
        <v>68441</v>
      </c>
      <c r="V96" s="31">
        <v>1596.5642437212359</v>
      </c>
      <c r="W96" s="30">
        <v>70037.564243721237</v>
      </c>
      <c r="X96" s="32">
        <v>49982.435756278763</v>
      </c>
      <c r="Y96" s="31">
        <v>7123</v>
      </c>
      <c r="Z96" s="31">
        <v>-12082</v>
      </c>
      <c r="AA96" s="31">
        <v>-9158</v>
      </c>
      <c r="AB96" s="31">
        <v>0</v>
      </c>
      <c r="AC96" s="33">
        <v>0</v>
      </c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</row>
    <row r="97" spans="1:442" s="35" customFormat="1">
      <c r="A97" s="36">
        <v>3077</v>
      </c>
      <c r="B97" s="37" t="s">
        <v>243</v>
      </c>
      <c r="C97" s="27">
        <v>150086.70079999999</v>
      </c>
      <c r="D97" s="28">
        <v>1.3912000000000001E-4</v>
      </c>
      <c r="E97" s="28">
        <v>1.4148000000000001E-4</v>
      </c>
      <c r="F97" s="32">
        <v>1676350</v>
      </c>
      <c r="G97" s="31">
        <v>1940489</v>
      </c>
      <c r="H97" s="33">
        <v>1457520</v>
      </c>
      <c r="I97" s="32">
        <v>101002</v>
      </c>
      <c r="J97" s="31">
        <v>-14024.95163382007</v>
      </c>
      <c r="K97" s="31">
        <v>86977.048366179923</v>
      </c>
      <c r="L97" s="31">
        <v>-33389</v>
      </c>
      <c r="M97" s="33">
        <v>53588.048366179923</v>
      </c>
      <c r="N97" s="32">
        <v>31787</v>
      </c>
      <c r="O97" s="31">
        <v>0</v>
      </c>
      <c r="P97" s="31">
        <v>18090</v>
      </c>
      <c r="Q97" s="31">
        <v>0</v>
      </c>
      <c r="R97" s="33">
        <v>49877</v>
      </c>
      <c r="S97" s="32">
        <v>0</v>
      </c>
      <c r="T97" s="31">
        <v>0</v>
      </c>
      <c r="U97" s="31">
        <v>32234</v>
      </c>
      <c r="V97" s="31">
        <v>12795.268562568208</v>
      </c>
      <c r="W97" s="30">
        <v>45029.268562568206</v>
      </c>
      <c r="X97" s="32">
        <v>11496.731437431792</v>
      </c>
      <c r="Y97" s="31">
        <v>3355</v>
      </c>
      <c r="Z97" s="31">
        <v>-5690</v>
      </c>
      <c r="AA97" s="31">
        <v>-4313.9999999999964</v>
      </c>
      <c r="AB97" s="31">
        <v>0</v>
      </c>
      <c r="AC97" s="33">
        <v>0</v>
      </c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</row>
    <row r="98" spans="1:442" s="35" customFormat="1">
      <c r="A98" s="36">
        <v>3078</v>
      </c>
      <c r="B98" s="37" t="s">
        <v>244</v>
      </c>
      <c r="C98" s="27">
        <v>693549.64319999993</v>
      </c>
      <c r="D98" s="28">
        <v>6.4223000000000004E-4</v>
      </c>
      <c r="E98" s="28">
        <v>6.5043999999999996E-4</v>
      </c>
      <c r="F98" s="32">
        <v>7738657</v>
      </c>
      <c r="G98" s="31">
        <v>8958025</v>
      </c>
      <c r="H98" s="33">
        <v>6728459</v>
      </c>
      <c r="I98" s="32">
        <v>466262</v>
      </c>
      <c r="J98" s="31">
        <v>180356.25731885462</v>
      </c>
      <c r="K98" s="31">
        <v>646618.25731885456</v>
      </c>
      <c r="L98" s="31">
        <v>-154135</v>
      </c>
      <c r="M98" s="33">
        <v>492483.25731885456</v>
      </c>
      <c r="N98" s="32">
        <v>146742</v>
      </c>
      <c r="O98" s="31">
        <v>0</v>
      </c>
      <c r="P98" s="31">
        <v>83510</v>
      </c>
      <c r="Q98" s="31">
        <v>0</v>
      </c>
      <c r="R98" s="33">
        <v>230252</v>
      </c>
      <c r="S98" s="32">
        <v>0</v>
      </c>
      <c r="T98" s="31">
        <v>0</v>
      </c>
      <c r="U98" s="31">
        <v>148804</v>
      </c>
      <c r="V98" s="31">
        <v>42390.987147445725</v>
      </c>
      <c r="W98" s="30">
        <v>191194.98714744573</v>
      </c>
      <c r="X98" s="32">
        <v>69750.012852554268</v>
      </c>
      <c r="Y98" s="31">
        <v>15486</v>
      </c>
      <c r="Z98" s="31">
        <v>-26269</v>
      </c>
      <c r="AA98" s="31">
        <v>-19910</v>
      </c>
      <c r="AB98" s="31">
        <v>0</v>
      </c>
      <c r="AC98" s="33">
        <v>0</v>
      </c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</row>
    <row r="99" spans="1:442" s="35" customFormat="1">
      <c r="A99" s="36">
        <v>3079</v>
      </c>
      <c r="B99" s="37" t="s">
        <v>245</v>
      </c>
      <c r="C99" s="27">
        <v>231422.48120000001</v>
      </c>
      <c r="D99" s="28">
        <v>2.1483E-4</v>
      </c>
      <c r="E99" s="28">
        <v>2.119E-4</v>
      </c>
      <c r="F99" s="32">
        <v>2588630</v>
      </c>
      <c r="G99" s="31">
        <v>2996516</v>
      </c>
      <c r="H99" s="33">
        <v>2250712</v>
      </c>
      <c r="I99" s="32">
        <v>155968</v>
      </c>
      <c r="J99" s="31">
        <v>13690.899135923733</v>
      </c>
      <c r="K99" s="31">
        <v>169658.89913592374</v>
      </c>
      <c r="L99" s="31">
        <v>-51559</v>
      </c>
      <c r="M99" s="33">
        <v>118099.89913592374</v>
      </c>
      <c r="N99" s="32">
        <v>49086</v>
      </c>
      <c r="O99" s="31">
        <v>0</v>
      </c>
      <c r="P99" s="31">
        <v>27935</v>
      </c>
      <c r="Q99" s="31">
        <v>20086.726105628724</v>
      </c>
      <c r="R99" s="33">
        <v>97107.726105628724</v>
      </c>
      <c r="S99" s="32">
        <v>0</v>
      </c>
      <c r="T99" s="31">
        <v>0</v>
      </c>
      <c r="U99" s="31">
        <v>49776</v>
      </c>
      <c r="V99" s="31">
        <v>0</v>
      </c>
      <c r="W99" s="30">
        <v>49776</v>
      </c>
      <c r="X99" s="32">
        <v>57598.726105628724</v>
      </c>
      <c r="Y99" s="31">
        <v>5180</v>
      </c>
      <c r="Z99" s="31">
        <v>-8787</v>
      </c>
      <c r="AA99" s="31">
        <v>-6660</v>
      </c>
      <c r="AB99" s="31">
        <v>0</v>
      </c>
      <c r="AC99" s="33">
        <v>0</v>
      </c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</row>
    <row r="100" spans="1:442" s="35" customFormat="1">
      <c r="A100" s="36">
        <v>3080</v>
      </c>
      <c r="B100" s="37" t="s">
        <v>246</v>
      </c>
      <c r="C100" s="27">
        <v>417780.64600000001</v>
      </c>
      <c r="D100" s="28">
        <v>3.8884999999999999E-4</v>
      </c>
      <c r="E100" s="28">
        <v>3.9272999999999999E-4</v>
      </c>
      <c r="F100" s="32">
        <v>4685513</v>
      </c>
      <c r="G100" s="31">
        <v>5423801</v>
      </c>
      <c r="H100" s="33">
        <v>4073870</v>
      </c>
      <c r="I100" s="32">
        <v>282307</v>
      </c>
      <c r="J100" s="31">
        <v>-22978.854473968586</v>
      </c>
      <c r="K100" s="31">
        <v>259328.14552603141</v>
      </c>
      <c r="L100" s="31">
        <v>-93324</v>
      </c>
      <c r="M100" s="33">
        <v>166004.14552603141</v>
      </c>
      <c r="N100" s="32">
        <v>88848</v>
      </c>
      <c r="O100" s="31">
        <v>0</v>
      </c>
      <c r="P100" s="31">
        <v>50563</v>
      </c>
      <c r="Q100" s="31">
        <v>0</v>
      </c>
      <c r="R100" s="33">
        <v>139411</v>
      </c>
      <c r="S100" s="32">
        <v>0</v>
      </c>
      <c r="T100" s="31">
        <v>0</v>
      </c>
      <c r="U100" s="31">
        <v>90096</v>
      </c>
      <c r="V100" s="31">
        <v>20070.526541585619</v>
      </c>
      <c r="W100" s="30">
        <v>110166.52654158563</v>
      </c>
      <c r="X100" s="32">
        <v>47827.473458414381</v>
      </c>
      <c r="Y100" s="31">
        <v>9376</v>
      </c>
      <c r="Z100" s="31">
        <v>-15905</v>
      </c>
      <c r="AA100" s="31">
        <v>-12054</v>
      </c>
      <c r="AB100" s="31">
        <v>0</v>
      </c>
      <c r="AC100" s="33">
        <v>0</v>
      </c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</row>
    <row r="101" spans="1:442" s="35" customFormat="1">
      <c r="A101" s="36">
        <v>3081</v>
      </c>
      <c r="B101" s="37" t="s">
        <v>247</v>
      </c>
      <c r="C101" s="27">
        <v>959828.31880000001</v>
      </c>
      <c r="D101" s="28">
        <v>8.9324999999999995E-4</v>
      </c>
      <c r="E101" s="28">
        <v>9.1085000000000005E-4</v>
      </c>
      <c r="F101" s="32">
        <v>10763365</v>
      </c>
      <c r="G101" s="31">
        <v>12459330</v>
      </c>
      <c r="H101" s="33">
        <v>9358323</v>
      </c>
      <c r="I101" s="32">
        <v>648504</v>
      </c>
      <c r="J101" s="31">
        <v>-141719.20395520588</v>
      </c>
      <c r="K101" s="31">
        <v>506784.79604479414</v>
      </c>
      <c r="L101" s="31">
        <v>-214380</v>
      </c>
      <c r="M101" s="33">
        <v>292404.79604479414</v>
      </c>
      <c r="N101" s="32">
        <v>204097</v>
      </c>
      <c r="O101" s="31">
        <v>0</v>
      </c>
      <c r="P101" s="31">
        <v>116150</v>
      </c>
      <c r="Q101" s="31">
        <v>0</v>
      </c>
      <c r="R101" s="33">
        <v>320247</v>
      </c>
      <c r="S101" s="32">
        <v>0</v>
      </c>
      <c r="T101" s="31">
        <v>0</v>
      </c>
      <c r="U101" s="31">
        <v>206965</v>
      </c>
      <c r="V101" s="31">
        <v>98916.859449918542</v>
      </c>
      <c r="W101" s="30">
        <v>305881.85944991856</v>
      </c>
      <c r="X101" s="32">
        <v>57055.140550081458</v>
      </c>
      <c r="Y101" s="31">
        <v>21539</v>
      </c>
      <c r="Z101" s="31">
        <v>-36536</v>
      </c>
      <c r="AA101" s="31">
        <v>-27693</v>
      </c>
      <c r="AB101" s="31">
        <v>0</v>
      </c>
      <c r="AC101" s="33">
        <v>0</v>
      </c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</row>
    <row r="102" spans="1:442" s="35" customFormat="1">
      <c r="A102" s="36">
        <v>3082</v>
      </c>
      <c r="B102" s="37" t="s">
        <v>248</v>
      </c>
      <c r="C102" s="27">
        <v>264142.20920000004</v>
      </c>
      <c r="D102" s="28">
        <v>2.4417999999999998E-4</v>
      </c>
      <c r="E102" s="28">
        <v>2.3919999999999999E-4</v>
      </c>
      <c r="F102" s="32">
        <v>2942288</v>
      </c>
      <c r="G102" s="31">
        <v>3405899</v>
      </c>
      <c r="H102" s="33">
        <v>2558204</v>
      </c>
      <c r="I102" s="32">
        <v>177276</v>
      </c>
      <c r="J102" s="31">
        <v>68771.64912694013</v>
      </c>
      <c r="K102" s="31">
        <v>246047.64912694012</v>
      </c>
      <c r="L102" s="31">
        <v>-58603</v>
      </c>
      <c r="M102" s="33">
        <v>187444.64912694012</v>
      </c>
      <c r="N102" s="32">
        <v>55792</v>
      </c>
      <c r="O102" s="31">
        <v>0</v>
      </c>
      <c r="P102" s="31">
        <v>31751</v>
      </c>
      <c r="Q102" s="31">
        <v>33408.540021218469</v>
      </c>
      <c r="R102" s="33">
        <v>120951.54002121848</v>
      </c>
      <c r="S102" s="32">
        <v>0</v>
      </c>
      <c r="T102" s="31">
        <v>0</v>
      </c>
      <c r="U102" s="31">
        <v>56576</v>
      </c>
      <c r="V102" s="31">
        <v>0</v>
      </c>
      <c r="W102" s="30">
        <v>56576</v>
      </c>
      <c r="X102" s="32">
        <v>76045.540021218476</v>
      </c>
      <c r="Y102" s="31">
        <v>5888</v>
      </c>
      <c r="Z102" s="31">
        <v>-9988</v>
      </c>
      <c r="AA102" s="31">
        <v>-7570</v>
      </c>
      <c r="AB102" s="31">
        <v>0</v>
      </c>
      <c r="AC102" s="33">
        <v>0</v>
      </c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</row>
    <row r="103" spans="1:442" s="35" customFormat="1">
      <c r="A103" s="36">
        <v>3083</v>
      </c>
      <c r="B103" s="37" t="s">
        <v>249</v>
      </c>
      <c r="C103" s="27">
        <v>399501.62839999999</v>
      </c>
      <c r="D103" s="28">
        <v>3.6979999999999999E-4</v>
      </c>
      <c r="E103" s="28">
        <v>3.8412E-4</v>
      </c>
      <c r="F103" s="32">
        <v>4455967</v>
      </c>
      <c r="G103" s="31">
        <v>5158086</v>
      </c>
      <c r="H103" s="33">
        <v>3874288</v>
      </c>
      <c r="I103" s="32">
        <v>268477</v>
      </c>
      <c r="J103" s="31">
        <v>-79457.860983664505</v>
      </c>
      <c r="K103" s="31">
        <v>189019.13901633548</v>
      </c>
      <c r="L103" s="31">
        <v>-88752</v>
      </c>
      <c r="M103" s="33">
        <v>100267.13901633548</v>
      </c>
      <c r="N103" s="32">
        <v>84495</v>
      </c>
      <c r="O103" s="31">
        <v>0</v>
      </c>
      <c r="P103" s="31">
        <v>48086</v>
      </c>
      <c r="Q103" s="31">
        <v>0</v>
      </c>
      <c r="R103" s="33">
        <v>132581</v>
      </c>
      <c r="S103" s="32">
        <v>0</v>
      </c>
      <c r="T103" s="31">
        <v>0</v>
      </c>
      <c r="U103" s="31">
        <v>85682</v>
      </c>
      <c r="V103" s="31">
        <v>82716.981834855469</v>
      </c>
      <c r="W103" s="30">
        <v>168398.98183485545</v>
      </c>
      <c r="X103" s="32">
        <v>-18145.981834855469</v>
      </c>
      <c r="Y103" s="31">
        <v>8917</v>
      </c>
      <c r="Z103" s="31">
        <v>-15126</v>
      </c>
      <c r="AA103" s="31">
        <v>-11463.000000000015</v>
      </c>
      <c r="AB103" s="31">
        <v>0</v>
      </c>
      <c r="AC103" s="33">
        <v>0</v>
      </c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</row>
    <row r="104" spans="1:442" s="35" customFormat="1">
      <c r="A104" s="36">
        <v>3084</v>
      </c>
      <c r="B104" s="37" t="s">
        <v>250</v>
      </c>
      <c r="C104" s="27">
        <v>266363.47080000001</v>
      </c>
      <c r="D104" s="28">
        <v>2.4666999999999999E-4</v>
      </c>
      <c r="E104" s="28">
        <v>2.5122000000000002E-4</v>
      </c>
      <c r="F104" s="32">
        <v>2972291</v>
      </c>
      <c r="G104" s="31">
        <v>3440630</v>
      </c>
      <c r="H104" s="33">
        <v>2584291</v>
      </c>
      <c r="I104" s="32">
        <v>179084</v>
      </c>
      <c r="J104" s="31">
        <v>4617.5042863098606</v>
      </c>
      <c r="K104" s="31">
        <v>183701.50428630985</v>
      </c>
      <c r="L104" s="31">
        <v>-59201</v>
      </c>
      <c r="M104" s="33">
        <v>124500.50428630985</v>
      </c>
      <c r="N104" s="32">
        <v>56361</v>
      </c>
      <c r="O104" s="31">
        <v>0</v>
      </c>
      <c r="P104" s="31">
        <v>32075</v>
      </c>
      <c r="Q104" s="31">
        <v>0</v>
      </c>
      <c r="R104" s="33">
        <v>88436</v>
      </c>
      <c r="S104" s="32">
        <v>0</v>
      </c>
      <c r="T104" s="31">
        <v>0</v>
      </c>
      <c r="U104" s="31">
        <v>57153</v>
      </c>
      <c r="V104" s="31">
        <v>24790.543685591958</v>
      </c>
      <c r="W104" s="30">
        <v>81943.543685591954</v>
      </c>
      <c r="X104" s="32">
        <v>18281.456314408042</v>
      </c>
      <c r="Y104" s="31">
        <v>5948</v>
      </c>
      <c r="Z104" s="31">
        <v>-10089</v>
      </c>
      <c r="AA104" s="31">
        <v>-7647.9999999999927</v>
      </c>
      <c r="AB104" s="31">
        <v>0</v>
      </c>
      <c r="AC104" s="33">
        <v>0</v>
      </c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</row>
    <row r="105" spans="1:442" s="35" customFormat="1">
      <c r="A105" s="36">
        <v>3085</v>
      </c>
      <c r="B105" s="37" t="s">
        <v>251</v>
      </c>
      <c r="C105" s="27">
        <v>604884.26360000006</v>
      </c>
      <c r="D105" s="28">
        <v>5.6236999999999997E-4</v>
      </c>
      <c r="E105" s="28">
        <v>5.6899999999999995E-4</v>
      </c>
      <c r="F105" s="32">
        <v>6776371</v>
      </c>
      <c r="G105" s="31">
        <v>7844113</v>
      </c>
      <c r="H105" s="33">
        <v>5891789</v>
      </c>
      <c r="I105" s="32">
        <v>408284</v>
      </c>
      <c r="J105" s="31">
        <v>-106062.29429879943</v>
      </c>
      <c r="K105" s="31">
        <v>302221.70570120058</v>
      </c>
      <c r="L105" s="31">
        <v>-134969</v>
      </c>
      <c r="M105" s="33">
        <v>167252.70570120058</v>
      </c>
      <c r="N105" s="32">
        <v>128495</v>
      </c>
      <c r="O105" s="31">
        <v>0</v>
      </c>
      <c r="P105" s="31">
        <v>73126</v>
      </c>
      <c r="Q105" s="31">
        <v>0</v>
      </c>
      <c r="R105" s="33">
        <v>201621</v>
      </c>
      <c r="S105" s="32">
        <v>0</v>
      </c>
      <c r="T105" s="31">
        <v>0</v>
      </c>
      <c r="U105" s="31">
        <v>130300</v>
      </c>
      <c r="V105" s="31">
        <v>34897.859905484984</v>
      </c>
      <c r="W105" s="30">
        <v>165197.85990548498</v>
      </c>
      <c r="X105" s="32">
        <v>63299.140094515016</v>
      </c>
      <c r="Y105" s="31">
        <v>13560</v>
      </c>
      <c r="Z105" s="31">
        <v>-23003</v>
      </c>
      <c r="AA105" s="31">
        <v>-17433</v>
      </c>
      <c r="AB105" s="31">
        <v>0</v>
      </c>
      <c r="AC105" s="33">
        <v>0</v>
      </c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</row>
    <row r="106" spans="1:442" s="35" customFormat="1">
      <c r="A106" s="36">
        <v>3086</v>
      </c>
      <c r="B106" s="37" t="s">
        <v>252</v>
      </c>
      <c r="C106" s="27">
        <v>299424.3824</v>
      </c>
      <c r="D106" s="28">
        <v>2.7720000000000002E-4</v>
      </c>
      <c r="E106" s="28">
        <v>2.7166000000000001E-4</v>
      </c>
      <c r="F106" s="32">
        <v>3340168</v>
      </c>
      <c r="G106" s="31">
        <v>3866472</v>
      </c>
      <c r="H106" s="33">
        <v>2904145</v>
      </c>
      <c r="I106" s="32">
        <v>201249</v>
      </c>
      <c r="J106" s="31">
        <v>143308.16601362522</v>
      </c>
      <c r="K106" s="31">
        <v>344557.16601362522</v>
      </c>
      <c r="L106" s="31">
        <v>-66528</v>
      </c>
      <c r="M106" s="33">
        <v>278029.16601362522</v>
      </c>
      <c r="N106" s="32">
        <v>63337</v>
      </c>
      <c r="O106" s="31">
        <v>0</v>
      </c>
      <c r="P106" s="31">
        <v>36045</v>
      </c>
      <c r="Q106" s="31">
        <v>37022.897035351816</v>
      </c>
      <c r="R106" s="33">
        <v>136404.89703535181</v>
      </c>
      <c r="S106" s="32">
        <v>0</v>
      </c>
      <c r="T106" s="31">
        <v>0</v>
      </c>
      <c r="U106" s="31">
        <v>64227</v>
      </c>
      <c r="V106" s="31">
        <v>0</v>
      </c>
      <c r="W106" s="30">
        <v>64227</v>
      </c>
      <c r="X106" s="32">
        <v>85424.897035351809</v>
      </c>
      <c r="Y106" s="31">
        <v>6684</v>
      </c>
      <c r="Z106" s="31">
        <v>-11338</v>
      </c>
      <c r="AA106" s="31">
        <v>-8593</v>
      </c>
      <c r="AB106" s="31">
        <v>0</v>
      </c>
      <c r="AC106" s="33">
        <v>0</v>
      </c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</row>
    <row r="107" spans="1:442" s="35" customFormat="1">
      <c r="A107" s="36">
        <v>3087</v>
      </c>
      <c r="B107" s="37" t="s">
        <v>253</v>
      </c>
      <c r="C107" s="27">
        <v>417458.44280000002</v>
      </c>
      <c r="D107" s="28">
        <v>3.8779E-4</v>
      </c>
      <c r="E107" s="28">
        <v>3.9261999999999999E-4</v>
      </c>
      <c r="F107" s="32">
        <v>4672740</v>
      </c>
      <c r="G107" s="31">
        <v>5409016</v>
      </c>
      <c r="H107" s="33">
        <v>4062764</v>
      </c>
      <c r="I107" s="32">
        <v>281538</v>
      </c>
      <c r="J107" s="31">
        <v>-37551.97071784125</v>
      </c>
      <c r="K107" s="31">
        <v>243986.02928215876</v>
      </c>
      <c r="L107" s="31">
        <v>-93070</v>
      </c>
      <c r="M107" s="33">
        <v>150916.02928215876</v>
      </c>
      <c r="N107" s="32">
        <v>88606</v>
      </c>
      <c r="O107" s="31">
        <v>0</v>
      </c>
      <c r="P107" s="31">
        <v>50425</v>
      </c>
      <c r="Q107" s="31">
        <v>0</v>
      </c>
      <c r="R107" s="33">
        <v>139031</v>
      </c>
      <c r="S107" s="32">
        <v>0</v>
      </c>
      <c r="T107" s="31">
        <v>0</v>
      </c>
      <c r="U107" s="31">
        <v>89850</v>
      </c>
      <c r="V107" s="31">
        <v>25464.127030338397</v>
      </c>
      <c r="W107" s="30">
        <v>115314.12703033839</v>
      </c>
      <c r="X107" s="32">
        <v>42248.872969661606</v>
      </c>
      <c r="Y107" s="31">
        <v>9351</v>
      </c>
      <c r="Z107" s="31">
        <v>-15862</v>
      </c>
      <c r="AA107" s="31">
        <v>-12021</v>
      </c>
      <c r="AB107" s="31">
        <v>0</v>
      </c>
      <c r="AC107" s="33">
        <v>0</v>
      </c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</row>
    <row r="108" spans="1:442" s="35" customFormat="1">
      <c r="A108" s="36">
        <v>3088</v>
      </c>
      <c r="B108" s="37" t="s">
        <v>254</v>
      </c>
      <c r="C108" s="27">
        <v>326247.08120000002</v>
      </c>
      <c r="D108" s="28">
        <v>3.0296000000000001E-4</v>
      </c>
      <c r="E108" s="28">
        <v>3.0791E-4</v>
      </c>
      <c r="F108" s="32">
        <v>3650567</v>
      </c>
      <c r="G108" s="31">
        <v>4225781</v>
      </c>
      <c r="H108" s="33">
        <v>3174025</v>
      </c>
      <c r="I108" s="32">
        <v>219951</v>
      </c>
      <c r="J108" s="31">
        <v>-13998.172437437041</v>
      </c>
      <c r="K108" s="31">
        <v>205952.82756256295</v>
      </c>
      <c r="L108" s="31">
        <v>-72710</v>
      </c>
      <c r="M108" s="33">
        <v>133242.82756256295</v>
      </c>
      <c r="N108" s="32">
        <v>69223</v>
      </c>
      <c r="O108" s="31">
        <v>0</v>
      </c>
      <c r="P108" s="31">
        <v>39394</v>
      </c>
      <c r="Q108" s="31">
        <v>0</v>
      </c>
      <c r="R108" s="33">
        <v>108617</v>
      </c>
      <c r="S108" s="32">
        <v>0</v>
      </c>
      <c r="T108" s="31">
        <v>0</v>
      </c>
      <c r="U108" s="31">
        <v>70195</v>
      </c>
      <c r="V108" s="31">
        <v>27001.596111165021</v>
      </c>
      <c r="W108" s="30">
        <v>97196.596111165025</v>
      </c>
      <c r="X108" s="32">
        <v>25898.403888834979</v>
      </c>
      <c r="Y108" s="31">
        <v>7305</v>
      </c>
      <c r="Z108" s="31">
        <v>-12392</v>
      </c>
      <c r="AA108" s="31">
        <v>-9390.9999999999964</v>
      </c>
      <c r="AB108" s="31">
        <v>0</v>
      </c>
      <c r="AC108" s="33">
        <v>0</v>
      </c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</row>
    <row r="109" spans="1:442" s="35" customFormat="1">
      <c r="A109" s="36">
        <v>3801</v>
      </c>
      <c r="B109" s="37" t="s">
        <v>115</v>
      </c>
      <c r="C109" s="27">
        <v>2318744.1691999999</v>
      </c>
      <c r="D109" s="28">
        <v>2.2241299999999999E-3</v>
      </c>
      <c r="E109" s="28">
        <v>2.3226900000000001E-3</v>
      </c>
      <c r="F109" s="32">
        <v>26800025</v>
      </c>
      <c r="G109" s="31">
        <v>31022860</v>
      </c>
      <c r="H109" s="33">
        <v>23301570</v>
      </c>
      <c r="I109" s="32">
        <v>1614730</v>
      </c>
      <c r="J109" s="31">
        <v>-1134863.1889196895</v>
      </c>
      <c r="K109" s="31">
        <v>479866.81108031049</v>
      </c>
      <c r="L109" s="31">
        <v>-533791</v>
      </c>
      <c r="M109" s="33">
        <v>-53924.188919689506</v>
      </c>
      <c r="N109" s="32">
        <v>508188</v>
      </c>
      <c r="O109" s="31">
        <v>0</v>
      </c>
      <c r="P109" s="31">
        <v>289207</v>
      </c>
      <c r="Q109" s="31">
        <v>0</v>
      </c>
      <c r="R109" s="33">
        <v>797395</v>
      </c>
      <c r="S109" s="32">
        <v>0</v>
      </c>
      <c r="T109" s="31">
        <v>0</v>
      </c>
      <c r="U109" s="31">
        <v>515328</v>
      </c>
      <c r="V109" s="31">
        <v>614100.9641153547</v>
      </c>
      <c r="W109" s="30">
        <v>1129428.9641153547</v>
      </c>
      <c r="X109" s="32">
        <v>-225740.9641153547</v>
      </c>
      <c r="Y109" s="31">
        <v>53630</v>
      </c>
      <c r="Z109" s="31">
        <v>-90973</v>
      </c>
      <c r="AA109" s="31">
        <v>-68950</v>
      </c>
      <c r="AB109" s="31">
        <v>0</v>
      </c>
      <c r="AC109" s="33">
        <v>0</v>
      </c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</row>
    <row r="110" spans="1:442" s="35" customFormat="1">
      <c r="A110" s="36">
        <v>5470</v>
      </c>
      <c r="B110" s="37" t="s">
        <v>255</v>
      </c>
      <c r="C110" s="27">
        <v>8727248.0888</v>
      </c>
      <c r="D110" s="28">
        <v>8.3381600000000007E-3</v>
      </c>
      <c r="E110" s="28">
        <v>8.5303700000000007E-3</v>
      </c>
      <c r="F110" s="32">
        <v>100472047</v>
      </c>
      <c r="G110" s="31">
        <v>116303262</v>
      </c>
      <c r="H110" s="33">
        <v>87356504</v>
      </c>
      <c r="I110" s="32">
        <v>6053549</v>
      </c>
      <c r="J110" s="31">
        <v>-3059457.1124310181</v>
      </c>
      <c r="K110" s="31">
        <v>2994091.8875689819</v>
      </c>
      <c r="L110" s="31">
        <v>-2001158</v>
      </c>
      <c r="M110" s="33">
        <v>992933.88756898185</v>
      </c>
      <c r="N110" s="32">
        <v>1905173</v>
      </c>
      <c r="O110" s="31">
        <v>0</v>
      </c>
      <c r="P110" s="31">
        <v>1084222</v>
      </c>
      <c r="Q110" s="31">
        <v>0</v>
      </c>
      <c r="R110" s="33">
        <v>2989395</v>
      </c>
      <c r="S110" s="32">
        <v>0</v>
      </c>
      <c r="T110" s="31">
        <v>0</v>
      </c>
      <c r="U110" s="31">
        <v>1931940</v>
      </c>
      <c r="V110" s="31">
        <v>1206498.0556347463</v>
      </c>
      <c r="W110" s="30">
        <v>3138438.0556347463</v>
      </c>
      <c r="X110" s="32">
        <v>249443.94436525367</v>
      </c>
      <c r="Y110" s="31">
        <v>201057</v>
      </c>
      <c r="Z110" s="31">
        <v>-341054</v>
      </c>
      <c r="AA110" s="31">
        <v>-258490.00000000023</v>
      </c>
      <c r="AB110" s="31">
        <v>0</v>
      </c>
      <c r="AC110" s="33">
        <v>0</v>
      </c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</row>
    <row r="111" spans="1:442" s="35" customFormat="1">
      <c r="A111" s="36">
        <v>7403</v>
      </c>
      <c r="B111" s="37" t="s">
        <v>256</v>
      </c>
      <c r="C111" s="27">
        <v>372168.28360000002</v>
      </c>
      <c r="D111" s="28">
        <v>3.5296999999999998E-4</v>
      </c>
      <c r="E111" s="28">
        <v>3.6591E-4</v>
      </c>
      <c r="F111" s="32">
        <v>4253171</v>
      </c>
      <c r="G111" s="31">
        <v>4923336</v>
      </c>
      <c r="H111" s="33">
        <v>3697965</v>
      </c>
      <c r="I111" s="32">
        <v>256258</v>
      </c>
      <c r="J111" s="31">
        <v>-81180.152262342221</v>
      </c>
      <c r="K111" s="31">
        <v>175077.84773765778</v>
      </c>
      <c r="L111" s="31">
        <v>-84713</v>
      </c>
      <c r="M111" s="33">
        <v>90364.847737657779</v>
      </c>
      <c r="N111" s="32">
        <v>80650</v>
      </c>
      <c r="O111" s="31">
        <v>0</v>
      </c>
      <c r="P111" s="31">
        <v>45897</v>
      </c>
      <c r="Q111" s="31">
        <v>0</v>
      </c>
      <c r="R111" s="33">
        <v>126547</v>
      </c>
      <c r="S111" s="32">
        <v>0</v>
      </c>
      <c r="T111" s="31">
        <v>0</v>
      </c>
      <c r="U111" s="31">
        <v>81783</v>
      </c>
      <c r="V111" s="31">
        <v>78978.512334656509</v>
      </c>
      <c r="W111" s="30">
        <v>160761.51233465649</v>
      </c>
      <c r="X111" s="32">
        <v>-17345.512334656509</v>
      </c>
      <c r="Y111" s="31">
        <v>8511</v>
      </c>
      <c r="Z111" s="31">
        <v>-14437</v>
      </c>
      <c r="AA111" s="31">
        <v>-10943.000000000015</v>
      </c>
      <c r="AB111" s="31">
        <v>0</v>
      </c>
      <c r="AC111" s="33">
        <v>0</v>
      </c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</row>
    <row r="112" spans="1:442" s="35" customFormat="1">
      <c r="A112" s="36">
        <v>7407</v>
      </c>
      <c r="B112" s="37" t="s">
        <v>257</v>
      </c>
      <c r="C112" s="27">
        <v>0</v>
      </c>
      <c r="D112" s="28">
        <v>0</v>
      </c>
      <c r="E112" s="28">
        <v>0</v>
      </c>
      <c r="F112" s="32">
        <v>0</v>
      </c>
      <c r="G112" s="31">
        <v>0</v>
      </c>
      <c r="H112" s="33">
        <v>0</v>
      </c>
      <c r="I112" s="32">
        <v>0</v>
      </c>
      <c r="J112" s="31">
        <v>0</v>
      </c>
      <c r="K112" s="31">
        <v>0</v>
      </c>
      <c r="L112" s="31">
        <v>0</v>
      </c>
      <c r="M112" s="33">
        <v>0</v>
      </c>
      <c r="N112" s="32">
        <v>0</v>
      </c>
      <c r="O112" s="31">
        <v>0</v>
      </c>
      <c r="P112" s="31">
        <v>0</v>
      </c>
      <c r="Q112" s="31">
        <v>0</v>
      </c>
      <c r="R112" s="33">
        <v>0</v>
      </c>
      <c r="S112" s="32">
        <v>0</v>
      </c>
      <c r="T112" s="31">
        <v>0</v>
      </c>
      <c r="U112" s="31">
        <v>0</v>
      </c>
      <c r="V112" s="31">
        <v>0</v>
      </c>
      <c r="W112" s="30">
        <v>0</v>
      </c>
      <c r="X112" s="32">
        <v>0</v>
      </c>
      <c r="Y112" s="31">
        <v>0</v>
      </c>
      <c r="Z112" s="31">
        <v>0</v>
      </c>
      <c r="AA112" s="31">
        <v>0</v>
      </c>
      <c r="AB112" s="31">
        <v>0</v>
      </c>
      <c r="AC112" s="33">
        <v>0</v>
      </c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</row>
    <row r="113" spans="1:442" s="35" customFormat="1">
      <c r="A113" s="36">
        <v>7408</v>
      </c>
      <c r="B113" s="37" t="s">
        <v>258</v>
      </c>
      <c r="C113" s="27">
        <v>128495.038</v>
      </c>
      <c r="D113" s="28">
        <v>1.2229999999999999E-4</v>
      </c>
      <c r="E113" s="28">
        <v>1.2536000000000001E-4</v>
      </c>
      <c r="F113" s="32">
        <v>1473674</v>
      </c>
      <c r="G113" s="31">
        <v>1705879</v>
      </c>
      <c r="H113" s="33">
        <v>1281302</v>
      </c>
      <c r="I113" s="32">
        <v>88790</v>
      </c>
      <c r="J113" s="31">
        <v>-3247.8057821890475</v>
      </c>
      <c r="K113" s="31">
        <v>85542.194217810946</v>
      </c>
      <c r="L113" s="31">
        <v>-29352</v>
      </c>
      <c r="M113" s="33">
        <v>56190.194217810946</v>
      </c>
      <c r="N113" s="32">
        <v>27944</v>
      </c>
      <c r="O113" s="31">
        <v>0</v>
      </c>
      <c r="P113" s="31">
        <v>15903</v>
      </c>
      <c r="Q113" s="31">
        <v>0</v>
      </c>
      <c r="R113" s="33">
        <v>43847</v>
      </c>
      <c r="S113" s="32">
        <v>0</v>
      </c>
      <c r="T113" s="31">
        <v>0</v>
      </c>
      <c r="U113" s="31">
        <v>28337</v>
      </c>
      <c r="V113" s="31">
        <v>18923.814584320084</v>
      </c>
      <c r="W113" s="30">
        <v>47260.814584320084</v>
      </c>
      <c r="X113" s="32">
        <v>2431.1854156799163</v>
      </c>
      <c r="Y113" s="31">
        <v>2949</v>
      </c>
      <c r="Z113" s="31">
        <v>-5002</v>
      </c>
      <c r="AA113" s="31">
        <v>-3791.9999999999964</v>
      </c>
      <c r="AB113" s="31">
        <v>0</v>
      </c>
      <c r="AC113" s="33">
        <v>0</v>
      </c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</row>
    <row r="114" spans="1:442" s="35" customFormat="1">
      <c r="A114" s="36">
        <v>7409</v>
      </c>
      <c r="B114" s="37" t="s">
        <v>259</v>
      </c>
      <c r="C114" s="27">
        <v>22637.5514</v>
      </c>
      <c r="D114" s="28">
        <v>8.2269999999999997E-5</v>
      </c>
      <c r="E114" s="28">
        <v>9.1819999999999998E-5</v>
      </c>
      <c r="F114" s="32">
        <v>991326</v>
      </c>
      <c r="G114" s="31">
        <v>1147528</v>
      </c>
      <c r="H114" s="33">
        <v>861919</v>
      </c>
      <c r="I114" s="32">
        <v>59728</v>
      </c>
      <c r="J114" s="31">
        <v>-104220.20452235205</v>
      </c>
      <c r="K114" s="31">
        <v>-44492.204522352054</v>
      </c>
      <c r="L114" s="31">
        <v>-19745</v>
      </c>
      <c r="M114" s="33">
        <v>-64237.204522352054</v>
      </c>
      <c r="N114" s="32">
        <v>18798</v>
      </c>
      <c r="O114" s="31">
        <v>0</v>
      </c>
      <c r="P114" s="31">
        <v>10698</v>
      </c>
      <c r="Q114" s="31">
        <v>0</v>
      </c>
      <c r="R114" s="33">
        <v>29496</v>
      </c>
      <c r="S114" s="32">
        <v>0</v>
      </c>
      <c r="T114" s="31">
        <v>0</v>
      </c>
      <c r="U114" s="31">
        <v>19062</v>
      </c>
      <c r="V114" s="31">
        <v>89406.295917961033</v>
      </c>
      <c r="W114" s="30">
        <v>108468.29591796103</v>
      </c>
      <c r="X114" s="32">
        <v>-75041.295917961033</v>
      </c>
      <c r="Y114" s="31">
        <v>1984</v>
      </c>
      <c r="Z114" s="31">
        <v>-3365</v>
      </c>
      <c r="AA114" s="31">
        <v>-2550</v>
      </c>
      <c r="AB114" s="31">
        <v>0</v>
      </c>
      <c r="AC114" s="33">
        <v>0</v>
      </c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</row>
    <row r="115" spans="1:442" s="35" customFormat="1">
      <c r="A115" s="36">
        <v>7410</v>
      </c>
      <c r="B115" s="37" t="s">
        <v>467</v>
      </c>
      <c r="C115" s="27">
        <v>0</v>
      </c>
      <c r="D115" s="28">
        <v>0</v>
      </c>
      <c r="E115" s="28">
        <v>0</v>
      </c>
      <c r="F115" s="32">
        <v>0</v>
      </c>
      <c r="G115" s="31">
        <v>0</v>
      </c>
      <c r="H115" s="33">
        <v>0</v>
      </c>
      <c r="I115" s="32">
        <v>0</v>
      </c>
      <c r="J115" s="31">
        <v>0</v>
      </c>
      <c r="K115" s="31">
        <v>0</v>
      </c>
      <c r="L115" s="31">
        <v>0</v>
      </c>
      <c r="M115" s="33">
        <v>0</v>
      </c>
      <c r="N115" s="32">
        <v>0</v>
      </c>
      <c r="O115" s="31">
        <v>0</v>
      </c>
      <c r="P115" s="31">
        <v>0</v>
      </c>
      <c r="Q115" s="31">
        <v>0</v>
      </c>
      <c r="R115" s="33">
        <v>0</v>
      </c>
      <c r="S115" s="32">
        <v>0</v>
      </c>
      <c r="T115" s="31">
        <v>0</v>
      </c>
      <c r="U115" s="31">
        <v>0</v>
      </c>
      <c r="V115" s="31">
        <v>0</v>
      </c>
      <c r="W115" s="30">
        <v>0</v>
      </c>
      <c r="X115" s="32">
        <v>0</v>
      </c>
      <c r="Y115" s="31">
        <v>0</v>
      </c>
      <c r="Z115" s="31">
        <v>0</v>
      </c>
      <c r="AA115" s="31">
        <v>0</v>
      </c>
      <c r="AB115" s="31">
        <v>0</v>
      </c>
      <c r="AC115" s="33">
        <v>0</v>
      </c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</row>
    <row r="116" spans="1:442" s="35" customFormat="1">
      <c r="A116" s="36">
        <v>7415</v>
      </c>
      <c r="B116" s="37" t="s">
        <v>260</v>
      </c>
      <c r="C116" s="27">
        <v>67851.439200000008</v>
      </c>
      <c r="D116" s="28">
        <v>6.5419999999999994E-5</v>
      </c>
      <c r="E116" s="28">
        <v>6.6420000000000004E-5</v>
      </c>
      <c r="F116" s="32">
        <v>788289</v>
      </c>
      <c r="G116" s="31">
        <v>912499</v>
      </c>
      <c r="H116" s="33">
        <v>685387</v>
      </c>
      <c r="I116" s="32">
        <v>47495</v>
      </c>
      <c r="J116" s="31">
        <v>-13528.967050635618</v>
      </c>
      <c r="K116" s="31">
        <v>33966.03294936438</v>
      </c>
      <c r="L116" s="31">
        <v>-15701</v>
      </c>
      <c r="M116" s="33">
        <v>18265.03294936438</v>
      </c>
      <c r="N116" s="32">
        <v>14948</v>
      </c>
      <c r="O116" s="31">
        <v>0</v>
      </c>
      <c r="P116" s="31">
        <v>8507</v>
      </c>
      <c r="Q116" s="31">
        <v>0</v>
      </c>
      <c r="R116" s="33">
        <v>23455</v>
      </c>
      <c r="S116" s="32">
        <v>0</v>
      </c>
      <c r="T116" s="31">
        <v>0</v>
      </c>
      <c r="U116" s="31">
        <v>15158</v>
      </c>
      <c r="V116" s="31">
        <v>6676.6310327098026</v>
      </c>
      <c r="W116" s="30">
        <v>21834.631032709804</v>
      </c>
      <c r="X116" s="32">
        <v>4746.3689672901974</v>
      </c>
      <c r="Y116" s="31">
        <v>1577</v>
      </c>
      <c r="Z116" s="31">
        <v>-2676</v>
      </c>
      <c r="AA116" s="31">
        <v>-2027.0000000000009</v>
      </c>
      <c r="AB116" s="31">
        <v>0</v>
      </c>
      <c r="AC116" s="33">
        <v>0</v>
      </c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</row>
    <row r="117" spans="1:442" s="35" customFormat="1">
      <c r="A117" s="36">
        <v>7416</v>
      </c>
      <c r="B117" s="37" t="s">
        <v>261</v>
      </c>
      <c r="C117" s="27">
        <v>0</v>
      </c>
      <c r="D117" s="28">
        <v>0</v>
      </c>
      <c r="E117" s="28">
        <v>0</v>
      </c>
      <c r="F117" s="32">
        <v>0</v>
      </c>
      <c r="G117" s="31">
        <v>0</v>
      </c>
      <c r="H117" s="33">
        <v>0</v>
      </c>
      <c r="I117" s="32">
        <v>0</v>
      </c>
      <c r="J117" s="31">
        <v>-25176.49714790086</v>
      </c>
      <c r="K117" s="31">
        <v>-25176.49714790086</v>
      </c>
      <c r="L117" s="31">
        <v>0</v>
      </c>
      <c r="M117" s="33">
        <v>-25176.49714790086</v>
      </c>
      <c r="N117" s="32">
        <v>0</v>
      </c>
      <c r="O117" s="31">
        <v>0</v>
      </c>
      <c r="P117" s="31">
        <v>0</v>
      </c>
      <c r="Q117" s="31">
        <v>0</v>
      </c>
      <c r="R117" s="33">
        <v>0</v>
      </c>
      <c r="S117" s="32">
        <v>0</v>
      </c>
      <c r="T117" s="31">
        <v>0</v>
      </c>
      <c r="U117" s="31">
        <v>0</v>
      </c>
      <c r="V117" s="31">
        <v>0</v>
      </c>
      <c r="W117" s="30">
        <v>0</v>
      </c>
      <c r="X117" s="32">
        <v>0</v>
      </c>
      <c r="Y117" s="31">
        <v>0</v>
      </c>
      <c r="Z117" s="31">
        <v>0</v>
      </c>
      <c r="AA117" s="31">
        <v>0</v>
      </c>
      <c r="AB117" s="31">
        <v>0</v>
      </c>
      <c r="AC117" s="33">
        <v>0</v>
      </c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</row>
    <row r="118" spans="1:442" s="35" customFormat="1">
      <c r="A118" s="36">
        <v>7417</v>
      </c>
      <c r="B118" s="37" t="s">
        <v>262</v>
      </c>
      <c r="C118" s="27">
        <v>99299.345600000001</v>
      </c>
      <c r="D118" s="28">
        <v>9.2410000000000005E-5</v>
      </c>
      <c r="E118" s="28">
        <v>9.4110000000000005E-5</v>
      </c>
      <c r="F118" s="32">
        <v>1113510</v>
      </c>
      <c r="G118" s="31">
        <v>1288964</v>
      </c>
      <c r="H118" s="33">
        <v>968153</v>
      </c>
      <c r="I118" s="32">
        <v>67090</v>
      </c>
      <c r="J118" s="31">
        <v>-19142.27613660007</v>
      </c>
      <c r="K118" s="31">
        <v>47947.72386339993</v>
      </c>
      <c r="L118" s="31">
        <v>-22178</v>
      </c>
      <c r="M118" s="33">
        <v>25769.72386339993</v>
      </c>
      <c r="N118" s="32">
        <v>21115</v>
      </c>
      <c r="O118" s="31">
        <v>0</v>
      </c>
      <c r="P118" s="31">
        <v>12016</v>
      </c>
      <c r="Q118" s="31">
        <v>0</v>
      </c>
      <c r="R118" s="33">
        <v>33131</v>
      </c>
      <c r="S118" s="32">
        <v>0</v>
      </c>
      <c r="T118" s="31">
        <v>0</v>
      </c>
      <c r="U118" s="31">
        <v>21411</v>
      </c>
      <c r="V118" s="31">
        <v>9497.4375562112855</v>
      </c>
      <c r="W118" s="30">
        <v>30908.437556211284</v>
      </c>
      <c r="X118" s="32">
        <v>6638.5624437887145</v>
      </c>
      <c r="Y118" s="31">
        <v>2228</v>
      </c>
      <c r="Z118" s="31">
        <v>-3780</v>
      </c>
      <c r="AA118" s="31">
        <v>-2863.9999999999982</v>
      </c>
      <c r="AB118" s="31">
        <v>0</v>
      </c>
      <c r="AC118" s="33">
        <v>0</v>
      </c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</row>
    <row r="119" spans="1:442" s="35" customFormat="1">
      <c r="A119" s="36">
        <v>7716</v>
      </c>
      <c r="B119" s="37" t="s">
        <v>465</v>
      </c>
      <c r="C119" s="27">
        <v>11595.759999999998</v>
      </c>
      <c r="D119" s="28">
        <v>1.045E-5</v>
      </c>
      <c r="E119" s="28">
        <v>1.082E-5</v>
      </c>
      <c r="F119" s="32">
        <v>125919</v>
      </c>
      <c r="G119" s="31">
        <v>145760</v>
      </c>
      <c r="H119" s="33">
        <v>109482</v>
      </c>
      <c r="I119" s="32">
        <v>7587</v>
      </c>
      <c r="J119" s="31">
        <v>16175.361863375836</v>
      </c>
      <c r="K119" s="31">
        <v>23762.361863375838</v>
      </c>
      <c r="L119" s="31">
        <v>-2508</v>
      </c>
      <c r="M119" s="33">
        <v>21254.361863375838</v>
      </c>
      <c r="N119" s="32">
        <v>2388</v>
      </c>
      <c r="O119" s="31">
        <v>0</v>
      </c>
      <c r="P119" s="31">
        <v>1359</v>
      </c>
      <c r="Q119" s="31">
        <v>0</v>
      </c>
      <c r="R119" s="33">
        <v>3747</v>
      </c>
      <c r="S119" s="32">
        <v>0</v>
      </c>
      <c r="T119" s="31">
        <v>0</v>
      </c>
      <c r="U119" s="31">
        <v>2421</v>
      </c>
      <c r="V119" s="31">
        <v>1977.21349075282</v>
      </c>
      <c r="W119" s="30">
        <v>4398.2134907528198</v>
      </c>
      <c r="X119" s="32">
        <v>-152.21349075282001</v>
      </c>
      <c r="Y119" s="31">
        <v>252</v>
      </c>
      <c r="Z119" s="31">
        <v>-427</v>
      </c>
      <c r="AA119" s="31">
        <v>-324</v>
      </c>
      <c r="AB119" s="31">
        <v>0</v>
      </c>
      <c r="AC119" s="33">
        <v>0</v>
      </c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</row>
    <row r="120" spans="1:442" s="35" customFormat="1">
      <c r="A120" s="36">
        <v>7718</v>
      </c>
      <c r="B120" s="37" t="s">
        <v>263</v>
      </c>
      <c r="C120" s="27">
        <v>12738.41</v>
      </c>
      <c r="D120" s="28">
        <v>1.148E-5</v>
      </c>
      <c r="E120" s="28">
        <v>1.1250000000000001E-5</v>
      </c>
      <c r="F120" s="32">
        <v>138330</v>
      </c>
      <c r="G120" s="31">
        <v>160127</v>
      </c>
      <c r="H120" s="33">
        <v>120273</v>
      </c>
      <c r="I120" s="32">
        <v>8335</v>
      </c>
      <c r="J120" s="31">
        <v>-12314.201836889191</v>
      </c>
      <c r="K120" s="31">
        <v>-3979.2018368891913</v>
      </c>
      <c r="L120" s="31">
        <v>-2755</v>
      </c>
      <c r="M120" s="33">
        <v>-6734.2018368891913</v>
      </c>
      <c r="N120" s="32">
        <v>2623</v>
      </c>
      <c r="O120" s="31">
        <v>0</v>
      </c>
      <c r="P120" s="31">
        <v>1493</v>
      </c>
      <c r="Q120" s="31">
        <v>1701.3838679569201</v>
      </c>
      <c r="R120" s="33">
        <v>5817.3838679569199</v>
      </c>
      <c r="S120" s="32">
        <v>0</v>
      </c>
      <c r="T120" s="31">
        <v>0</v>
      </c>
      <c r="U120" s="31">
        <v>2660</v>
      </c>
      <c r="V120" s="31">
        <v>0</v>
      </c>
      <c r="W120" s="30">
        <v>2660</v>
      </c>
      <c r="X120" s="32">
        <v>3706.3838679569199</v>
      </c>
      <c r="Y120" s="31">
        <v>277</v>
      </c>
      <c r="Z120" s="31">
        <v>-470</v>
      </c>
      <c r="AA120" s="31">
        <v>-356</v>
      </c>
      <c r="AB120" s="31">
        <v>0</v>
      </c>
      <c r="AC120" s="33">
        <v>0</v>
      </c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</row>
    <row r="121" spans="1:442" s="35" customFormat="1">
      <c r="A121" s="36">
        <v>7719</v>
      </c>
      <c r="B121" s="37" t="s">
        <v>468</v>
      </c>
      <c r="C121" s="27">
        <v>0</v>
      </c>
      <c r="D121" s="28">
        <v>0</v>
      </c>
      <c r="E121" s="28">
        <v>0</v>
      </c>
      <c r="F121" s="32">
        <v>0</v>
      </c>
      <c r="G121" s="31">
        <v>0</v>
      </c>
      <c r="H121" s="33">
        <v>0</v>
      </c>
      <c r="I121" s="32">
        <v>0</v>
      </c>
      <c r="J121" s="31">
        <v>0</v>
      </c>
      <c r="K121" s="31">
        <v>0</v>
      </c>
      <c r="L121" s="31">
        <v>0</v>
      </c>
      <c r="M121" s="33">
        <v>0</v>
      </c>
      <c r="N121" s="32">
        <v>0</v>
      </c>
      <c r="O121" s="31">
        <v>0</v>
      </c>
      <c r="P121" s="31">
        <v>0</v>
      </c>
      <c r="Q121" s="31">
        <v>0</v>
      </c>
      <c r="R121" s="33">
        <v>0</v>
      </c>
      <c r="S121" s="32">
        <v>0</v>
      </c>
      <c r="T121" s="31">
        <v>0</v>
      </c>
      <c r="U121" s="31">
        <v>0</v>
      </c>
      <c r="V121" s="31">
        <v>0</v>
      </c>
      <c r="W121" s="30">
        <v>0</v>
      </c>
      <c r="X121" s="32">
        <v>0</v>
      </c>
      <c r="Y121" s="31">
        <v>0</v>
      </c>
      <c r="Z121" s="31">
        <v>0</v>
      </c>
      <c r="AA121" s="31">
        <v>0</v>
      </c>
      <c r="AB121" s="31">
        <v>0</v>
      </c>
      <c r="AC121" s="33">
        <v>0</v>
      </c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</row>
    <row r="122" spans="1:442" s="35" customFormat="1">
      <c r="A122" s="36">
        <v>7720</v>
      </c>
      <c r="B122" s="37" t="s">
        <v>264</v>
      </c>
      <c r="C122" s="27">
        <v>5742.96</v>
      </c>
      <c r="D122" s="28">
        <v>5.1800000000000004E-6</v>
      </c>
      <c r="E122" s="28">
        <v>5.2299999999999999E-6</v>
      </c>
      <c r="F122" s="32">
        <v>62417</v>
      </c>
      <c r="G122" s="31">
        <v>72252</v>
      </c>
      <c r="H122" s="33">
        <v>54269</v>
      </c>
      <c r="I122" s="32">
        <v>3761</v>
      </c>
      <c r="J122" s="31">
        <v>-259.28733047154668</v>
      </c>
      <c r="K122" s="31">
        <v>3501.7126695284533</v>
      </c>
      <c r="L122" s="31">
        <v>-1243</v>
      </c>
      <c r="M122" s="33">
        <v>2258.7126695284533</v>
      </c>
      <c r="N122" s="32">
        <v>1184</v>
      </c>
      <c r="O122" s="31">
        <v>0</v>
      </c>
      <c r="P122" s="31">
        <v>674</v>
      </c>
      <c r="Q122" s="31">
        <v>0</v>
      </c>
      <c r="R122" s="33">
        <v>1858</v>
      </c>
      <c r="S122" s="32">
        <v>0</v>
      </c>
      <c r="T122" s="31">
        <v>0</v>
      </c>
      <c r="U122" s="31">
        <v>1200</v>
      </c>
      <c r="V122" s="31">
        <v>170.59414561845881</v>
      </c>
      <c r="W122" s="30">
        <v>1370.5941456184587</v>
      </c>
      <c r="X122" s="32">
        <v>733.40585438154119</v>
      </c>
      <c r="Y122" s="31">
        <v>125</v>
      </c>
      <c r="Z122" s="31">
        <v>-212</v>
      </c>
      <c r="AA122" s="31">
        <v>-158.99999999999989</v>
      </c>
      <c r="AB122" s="31">
        <v>0</v>
      </c>
      <c r="AC122" s="33">
        <v>0</v>
      </c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</row>
    <row r="123" spans="1:442" s="35" customFormat="1">
      <c r="A123" s="36">
        <v>7724</v>
      </c>
      <c r="B123" s="37" t="s">
        <v>265</v>
      </c>
      <c r="C123" s="27">
        <v>3491.71</v>
      </c>
      <c r="D123" s="28">
        <v>3.1499999999999999E-6</v>
      </c>
      <c r="E123" s="28">
        <v>3.1300000000000001E-6</v>
      </c>
      <c r="F123" s="32">
        <v>37956</v>
      </c>
      <c r="G123" s="31">
        <v>43937</v>
      </c>
      <c r="H123" s="33">
        <v>33002</v>
      </c>
      <c r="I123" s="32">
        <v>2287</v>
      </c>
      <c r="J123" s="31">
        <v>1025.422663429657</v>
      </c>
      <c r="K123" s="31">
        <v>3312.422663429657</v>
      </c>
      <c r="L123" s="31">
        <v>-756</v>
      </c>
      <c r="M123" s="33">
        <v>2556.422663429657</v>
      </c>
      <c r="N123" s="32">
        <v>720</v>
      </c>
      <c r="O123" s="31">
        <v>0</v>
      </c>
      <c r="P123" s="31">
        <v>410</v>
      </c>
      <c r="Q123" s="31">
        <v>202.72580959384507</v>
      </c>
      <c r="R123" s="33">
        <v>1332.725809593845</v>
      </c>
      <c r="S123" s="32">
        <v>0</v>
      </c>
      <c r="T123" s="31">
        <v>0</v>
      </c>
      <c r="U123" s="31">
        <v>730</v>
      </c>
      <c r="V123" s="31">
        <v>0</v>
      </c>
      <c r="W123" s="30">
        <v>730</v>
      </c>
      <c r="X123" s="32">
        <v>752.72580959384504</v>
      </c>
      <c r="Y123" s="31">
        <v>76</v>
      </c>
      <c r="Z123" s="31">
        <v>-129</v>
      </c>
      <c r="AA123" s="31">
        <v>-97.000000000000114</v>
      </c>
      <c r="AB123" s="31">
        <v>0</v>
      </c>
      <c r="AC123" s="33">
        <v>0</v>
      </c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</row>
    <row r="124" spans="1:442" s="35" customFormat="1">
      <c r="A124" s="36">
        <v>7725</v>
      </c>
      <c r="B124" s="37" t="s">
        <v>266</v>
      </c>
      <c r="C124" s="27">
        <v>1643.73</v>
      </c>
      <c r="D124" s="28">
        <v>1.48E-6</v>
      </c>
      <c r="E124" s="28">
        <v>1.6199999999999999E-6</v>
      </c>
      <c r="F124" s="32">
        <v>17834</v>
      </c>
      <c r="G124" s="31">
        <v>20644</v>
      </c>
      <c r="H124" s="33">
        <v>15506</v>
      </c>
      <c r="I124" s="32">
        <v>1074</v>
      </c>
      <c r="J124" s="31">
        <v>-1231.8847271485984</v>
      </c>
      <c r="K124" s="31">
        <v>-157.88472714859836</v>
      </c>
      <c r="L124" s="31">
        <v>-355</v>
      </c>
      <c r="M124" s="33">
        <v>-512.88472714859836</v>
      </c>
      <c r="N124" s="32">
        <v>338</v>
      </c>
      <c r="O124" s="31">
        <v>0</v>
      </c>
      <c r="P124" s="31">
        <v>192</v>
      </c>
      <c r="Q124" s="31">
        <v>0</v>
      </c>
      <c r="R124" s="33">
        <v>530</v>
      </c>
      <c r="S124" s="32">
        <v>0</v>
      </c>
      <c r="T124" s="31">
        <v>0</v>
      </c>
      <c r="U124" s="31">
        <v>343</v>
      </c>
      <c r="V124" s="31">
        <v>812.44658518564063</v>
      </c>
      <c r="W124" s="30">
        <v>1155.4465851856407</v>
      </c>
      <c r="X124" s="32">
        <v>-554.44658518564063</v>
      </c>
      <c r="Y124" s="31">
        <v>36</v>
      </c>
      <c r="Z124" s="31">
        <v>-61</v>
      </c>
      <c r="AA124" s="31">
        <v>-46</v>
      </c>
      <c r="AB124" s="31">
        <v>0</v>
      </c>
      <c r="AC124" s="33">
        <v>0</v>
      </c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</row>
    <row r="125" spans="1:442" s="35" customFormat="1">
      <c r="A125" s="36">
        <v>7727</v>
      </c>
      <c r="B125" s="37" t="s">
        <v>267</v>
      </c>
      <c r="C125" s="27">
        <v>921.5</v>
      </c>
      <c r="D125" s="28">
        <v>8.2999999999999999E-7</v>
      </c>
      <c r="E125" s="28">
        <v>2.57E-6</v>
      </c>
      <c r="F125" s="32">
        <v>10001</v>
      </c>
      <c r="G125" s="31">
        <v>11577</v>
      </c>
      <c r="H125" s="33">
        <v>8696</v>
      </c>
      <c r="I125" s="32">
        <v>603</v>
      </c>
      <c r="J125" s="31">
        <v>-19034.361881926365</v>
      </c>
      <c r="K125" s="31">
        <v>-18431.361881926365</v>
      </c>
      <c r="L125" s="31">
        <v>-199</v>
      </c>
      <c r="M125" s="33">
        <v>-18630.361881926365</v>
      </c>
      <c r="N125" s="32">
        <v>190</v>
      </c>
      <c r="O125" s="31">
        <v>0</v>
      </c>
      <c r="P125" s="31">
        <v>108</v>
      </c>
      <c r="Q125" s="31">
        <v>0</v>
      </c>
      <c r="R125" s="33">
        <v>298</v>
      </c>
      <c r="S125" s="32">
        <v>0</v>
      </c>
      <c r="T125" s="31">
        <v>0</v>
      </c>
      <c r="U125" s="31">
        <v>192</v>
      </c>
      <c r="V125" s="31">
        <v>10567.769638857433</v>
      </c>
      <c r="W125" s="30">
        <v>10759.769638857433</v>
      </c>
      <c r="X125" s="32">
        <v>-10422.769638857433</v>
      </c>
      <c r="Y125" s="31">
        <v>20</v>
      </c>
      <c r="Z125" s="31">
        <v>-34</v>
      </c>
      <c r="AA125" s="31">
        <v>-25</v>
      </c>
      <c r="AB125" s="31">
        <v>0</v>
      </c>
      <c r="AC125" s="33">
        <v>0</v>
      </c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</row>
    <row r="126" spans="1:442" s="35" customFormat="1">
      <c r="A126" s="36">
        <v>7730</v>
      </c>
      <c r="B126" s="37" t="s">
        <v>268</v>
      </c>
      <c r="C126" s="27">
        <v>8234.619999999999</v>
      </c>
      <c r="D126" s="28">
        <v>7.4200000000000001E-6</v>
      </c>
      <c r="E126" s="28">
        <v>8.14E-6</v>
      </c>
      <c r="F126" s="32">
        <v>89409</v>
      </c>
      <c r="G126" s="31">
        <v>103496</v>
      </c>
      <c r="H126" s="33">
        <v>77737</v>
      </c>
      <c r="I126" s="32">
        <v>5387</v>
      </c>
      <c r="J126" s="31">
        <v>-360.90613305233171</v>
      </c>
      <c r="K126" s="31">
        <v>5026.0938669476682</v>
      </c>
      <c r="L126" s="31">
        <v>-1781</v>
      </c>
      <c r="M126" s="33">
        <v>3245.0938669476682</v>
      </c>
      <c r="N126" s="32">
        <v>1695</v>
      </c>
      <c r="O126" s="31">
        <v>0</v>
      </c>
      <c r="P126" s="31">
        <v>965</v>
      </c>
      <c r="Q126" s="31">
        <v>0</v>
      </c>
      <c r="R126" s="33">
        <v>2660</v>
      </c>
      <c r="S126" s="32">
        <v>0</v>
      </c>
      <c r="T126" s="31">
        <v>0</v>
      </c>
      <c r="U126" s="31">
        <v>1719</v>
      </c>
      <c r="V126" s="31">
        <v>4186.4610640779483</v>
      </c>
      <c r="W126" s="30">
        <v>5905.4610640779483</v>
      </c>
      <c r="X126" s="32">
        <v>-2890.4610640779483</v>
      </c>
      <c r="Y126" s="31">
        <v>179</v>
      </c>
      <c r="Z126" s="31">
        <v>-303</v>
      </c>
      <c r="AA126" s="31">
        <v>-231</v>
      </c>
      <c r="AB126" s="31">
        <v>0</v>
      </c>
      <c r="AC126" s="33">
        <v>0</v>
      </c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</row>
    <row r="127" spans="1:442" s="35" customFormat="1">
      <c r="A127" s="36">
        <v>7734</v>
      </c>
      <c r="B127" s="37" t="s">
        <v>269</v>
      </c>
      <c r="C127" s="27">
        <v>12909.61</v>
      </c>
      <c r="D127" s="28">
        <v>1.163E-5</v>
      </c>
      <c r="E127" s="28">
        <v>1.149E-5</v>
      </c>
      <c r="F127" s="32">
        <v>140138</v>
      </c>
      <c r="G127" s="31">
        <v>162219</v>
      </c>
      <c r="H127" s="33">
        <v>121844</v>
      </c>
      <c r="I127" s="32">
        <v>8443</v>
      </c>
      <c r="J127" s="31">
        <v>-17994.254721804591</v>
      </c>
      <c r="K127" s="31">
        <v>-9551.2547218045911</v>
      </c>
      <c r="L127" s="31">
        <v>-2791</v>
      </c>
      <c r="M127" s="33">
        <v>-12342.254721804591</v>
      </c>
      <c r="N127" s="32">
        <v>2657</v>
      </c>
      <c r="O127" s="31">
        <v>0</v>
      </c>
      <c r="P127" s="31">
        <v>1512</v>
      </c>
      <c r="Q127" s="31">
        <v>1159.892443251284</v>
      </c>
      <c r="R127" s="33">
        <v>5328.892443251284</v>
      </c>
      <c r="S127" s="32">
        <v>0</v>
      </c>
      <c r="T127" s="31">
        <v>0</v>
      </c>
      <c r="U127" s="31">
        <v>2695</v>
      </c>
      <c r="V127" s="31">
        <v>0</v>
      </c>
      <c r="W127" s="30">
        <v>2695</v>
      </c>
      <c r="X127" s="32">
        <v>3190.892443251284</v>
      </c>
      <c r="Y127" s="31">
        <v>280</v>
      </c>
      <c r="Z127" s="31">
        <v>-476</v>
      </c>
      <c r="AA127" s="31">
        <v>-361</v>
      </c>
      <c r="AB127" s="31">
        <v>0</v>
      </c>
      <c r="AC127" s="33">
        <v>0</v>
      </c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</row>
    <row r="128" spans="1:442" s="35" customFormat="1">
      <c r="A128" s="36">
        <v>7740</v>
      </c>
      <c r="B128" s="37" t="s">
        <v>270</v>
      </c>
      <c r="C128" s="27">
        <v>0</v>
      </c>
      <c r="D128" s="28">
        <v>0</v>
      </c>
      <c r="E128" s="28">
        <v>0</v>
      </c>
      <c r="F128" s="32">
        <v>0</v>
      </c>
      <c r="G128" s="31">
        <v>0</v>
      </c>
      <c r="H128" s="33">
        <v>0</v>
      </c>
      <c r="I128" s="32">
        <v>0</v>
      </c>
      <c r="J128" s="31">
        <v>0</v>
      </c>
      <c r="K128" s="31">
        <v>0</v>
      </c>
      <c r="L128" s="31">
        <v>0</v>
      </c>
      <c r="M128" s="33">
        <v>0</v>
      </c>
      <c r="N128" s="32">
        <v>0</v>
      </c>
      <c r="O128" s="31">
        <v>0</v>
      </c>
      <c r="P128" s="31">
        <v>0</v>
      </c>
      <c r="Q128" s="31">
        <v>0</v>
      </c>
      <c r="R128" s="33">
        <v>0</v>
      </c>
      <c r="S128" s="32">
        <v>0</v>
      </c>
      <c r="T128" s="31">
        <v>0</v>
      </c>
      <c r="U128" s="31">
        <v>0</v>
      </c>
      <c r="V128" s="31">
        <v>0</v>
      </c>
      <c r="W128" s="30">
        <v>0</v>
      </c>
      <c r="X128" s="32">
        <v>0</v>
      </c>
      <c r="Y128" s="31">
        <v>0</v>
      </c>
      <c r="Z128" s="31">
        <v>0</v>
      </c>
      <c r="AA128" s="31">
        <v>0</v>
      </c>
      <c r="AB128" s="31">
        <v>0</v>
      </c>
      <c r="AC128" s="33">
        <v>0</v>
      </c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</row>
    <row r="129" spans="1:442" s="35" customFormat="1">
      <c r="A129" s="36">
        <v>7741</v>
      </c>
      <c r="B129" s="37" t="s">
        <v>271</v>
      </c>
      <c r="C129" s="27">
        <v>4693.37</v>
      </c>
      <c r="D129" s="28">
        <v>4.2300000000000002E-6</v>
      </c>
      <c r="E129" s="28">
        <v>4.0799999999999999E-6</v>
      </c>
      <c r="F129" s="32">
        <v>50970</v>
      </c>
      <c r="G129" s="31">
        <v>59001</v>
      </c>
      <c r="H129" s="33">
        <v>44316</v>
      </c>
      <c r="I129" s="32">
        <v>3071</v>
      </c>
      <c r="J129" s="31">
        <v>-4343.4740589180738</v>
      </c>
      <c r="K129" s="31">
        <v>-1272.4740589180738</v>
      </c>
      <c r="L129" s="31">
        <v>-1015</v>
      </c>
      <c r="M129" s="33">
        <v>-2287.4740589180738</v>
      </c>
      <c r="N129" s="32">
        <v>967</v>
      </c>
      <c r="O129" s="31">
        <v>0</v>
      </c>
      <c r="P129" s="31">
        <v>550</v>
      </c>
      <c r="Q129" s="31">
        <v>1023.8857994174373</v>
      </c>
      <c r="R129" s="33">
        <v>2540.8857994174373</v>
      </c>
      <c r="S129" s="32">
        <v>0</v>
      </c>
      <c r="T129" s="31">
        <v>0</v>
      </c>
      <c r="U129" s="31">
        <v>980</v>
      </c>
      <c r="V129" s="31">
        <v>0</v>
      </c>
      <c r="W129" s="30">
        <v>980</v>
      </c>
      <c r="X129" s="32">
        <v>1762.8857994174373</v>
      </c>
      <c r="Y129" s="31">
        <v>102</v>
      </c>
      <c r="Z129" s="31">
        <v>-173</v>
      </c>
      <c r="AA129" s="31">
        <v>-131</v>
      </c>
      <c r="AB129" s="31">
        <v>0</v>
      </c>
      <c r="AC129" s="33">
        <v>0</v>
      </c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</row>
    <row r="130" spans="1:442" s="35" customFormat="1">
      <c r="A130" s="36">
        <v>7743</v>
      </c>
      <c r="B130" s="37" t="s">
        <v>272</v>
      </c>
      <c r="C130" s="27">
        <v>3465.7</v>
      </c>
      <c r="D130" s="28">
        <v>3.1200000000000002E-6</v>
      </c>
      <c r="E130" s="28">
        <v>5.3800000000000002E-6</v>
      </c>
      <c r="F130" s="32">
        <v>37595</v>
      </c>
      <c r="G130" s="31">
        <v>43519</v>
      </c>
      <c r="H130" s="33">
        <v>32687</v>
      </c>
      <c r="I130" s="32">
        <v>2265</v>
      </c>
      <c r="J130" s="31">
        <v>-977.80055312721424</v>
      </c>
      <c r="K130" s="31">
        <v>1287.1994468727858</v>
      </c>
      <c r="L130" s="31">
        <v>-749</v>
      </c>
      <c r="M130" s="33">
        <v>538.19944687278576</v>
      </c>
      <c r="N130" s="32">
        <v>713</v>
      </c>
      <c r="O130" s="31">
        <v>0</v>
      </c>
      <c r="P130" s="31">
        <v>406</v>
      </c>
      <c r="Q130" s="31">
        <v>0</v>
      </c>
      <c r="R130" s="33">
        <v>1119</v>
      </c>
      <c r="S130" s="32">
        <v>0</v>
      </c>
      <c r="T130" s="31">
        <v>0</v>
      </c>
      <c r="U130" s="31">
        <v>723</v>
      </c>
      <c r="V130" s="31">
        <v>13670.839779163076</v>
      </c>
      <c r="W130" s="30">
        <v>14393.839779163076</v>
      </c>
      <c r="X130" s="32">
        <v>-13125.839779163076</v>
      </c>
      <c r="Y130" s="31">
        <v>75</v>
      </c>
      <c r="Z130" s="31">
        <v>-128</v>
      </c>
      <c r="AA130" s="31">
        <v>-96</v>
      </c>
      <c r="AB130" s="31">
        <v>0</v>
      </c>
      <c r="AC130" s="33">
        <v>0</v>
      </c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</row>
    <row r="131" spans="1:442" s="35" customFormat="1">
      <c r="A131" s="36">
        <v>7747</v>
      </c>
      <c r="B131" s="37" t="s">
        <v>273</v>
      </c>
      <c r="C131" s="27">
        <v>14398.13</v>
      </c>
      <c r="D131" s="28">
        <v>1.2969999999999999E-5</v>
      </c>
      <c r="E131" s="28">
        <v>1.276E-5</v>
      </c>
      <c r="F131" s="32">
        <v>156284</v>
      </c>
      <c r="G131" s="31">
        <v>180910</v>
      </c>
      <c r="H131" s="33">
        <v>135883</v>
      </c>
      <c r="I131" s="32">
        <v>9416</v>
      </c>
      <c r="J131" s="31">
        <v>3586.5355555974365</v>
      </c>
      <c r="K131" s="31">
        <v>13002.535555597437</v>
      </c>
      <c r="L131" s="31">
        <v>-3113</v>
      </c>
      <c r="M131" s="33">
        <v>9889.5355555974365</v>
      </c>
      <c r="N131" s="32">
        <v>2963</v>
      </c>
      <c r="O131" s="31">
        <v>0</v>
      </c>
      <c r="P131" s="31">
        <v>1687</v>
      </c>
      <c r="Q131" s="31">
        <v>1621.9169657846128</v>
      </c>
      <c r="R131" s="33">
        <v>6271.9169657846123</v>
      </c>
      <c r="S131" s="32">
        <v>0</v>
      </c>
      <c r="T131" s="31">
        <v>0</v>
      </c>
      <c r="U131" s="31">
        <v>3005</v>
      </c>
      <c r="V131" s="31">
        <v>0</v>
      </c>
      <c r="W131" s="30">
        <v>3005</v>
      </c>
      <c r="X131" s="32">
        <v>3886.9169657846128</v>
      </c>
      <c r="Y131" s="31">
        <v>313</v>
      </c>
      <c r="Z131" s="31">
        <v>-531</v>
      </c>
      <c r="AA131" s="31">
        <v>-402</v>
      </c>
      <c r="AB131" s="31">
        <v>0</v>
      </c>
      <c r="AC131" s="33">
        <v>0</v>
      </c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</row>
    <row r="132" spans="1:442" s="35" customFormat="1">
      <c r="A132" s="36">
        <v>7750</v>
      </c>
      <c r="B132" s="37" t="s">
        <v>274</v>
      </c>
      <c r="C132" s="27">
        <v>0</v>
      </c>
      <c r="D132" s="28">
        <v>0</v>
      </c>
      <c r="E132" s="28">
        <v>0</v>
      </c>
      <c r="F132" s="32">
        <v>0</v>
      </c>
      <c r="G132" s="31">
        <v>0</v>
      </c>
      <c r="H132" s="33">
        <v>0</v>
      </c>
      <c r="I132" s="32">
        <v>0</v>
      </c>
      <c r="J132" s="31">
        <v>-19323.044168545668</v>
      </c>
      <c r="K132" s="31">
        <v>-19323.044168545668</v>
      </c>
      <c r="L132" s="31">
        <v>0</v>
      </c>
      <c r="M132" s="33">
        <v>-19323.044168545668</v>
      </c>
      <c r="N132" s="32">
        <v>0</v>
      </c>
      <c r="O132" s="31">
        <v>0</v>
      </c>
      <c r="P132" s="31">
        <v>0</v>
      </c>
      <c r="Q132" s="31">
        <v>0</v>
      </c>
      <c r="R132" s="33">
        <v>0</v>
      </c>
      <c r="S132" s="32">
        <v>0</v>
      </c>
      <c r="T132" s="31">
        <v>0</v>
      </c>
      <c r="U132" s="31">
        <v>0</v>
      </c>
      <c r="V132" s="31">
        <v>0</v>
      </c>
      <c r="W132" s="30">
        <v>0</v>
      </c>
      <c r="X132" s="32">
        <v>0</v>
      </c>
      <c r="Y132" s="31">
        <v>0</v>
      </c>
      <c r="Z132" s="31">
        <v>0</v>
      </c>
      <c r="AA132" s="31">
        <v>0</v>
      </c>
      <c r="AB132" s="31">
        <v>0</v>
      </c>
      <c r="AC132" s="33">
        <v>0</v>
      </c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</row>
    <row r="133" spans="1:442" s="35" customFormat="1">
      <c r="A133" s="36">
        <v>7751</v>
      </c>
      <c r="B133" s="37" t="s">
        <v>275</v>
      </c>
      <c r="C133" s="27">
        <v>2720.21</v>
      </c>
      <c r="D133" s="28">
        <v>2.4499999999999998E-6</v>
      </c>
      <c r="E133" s="28">
        <v>0</v>
      </c>
      <c r="F133" s="32">
        <v>29522</v>
      </c>
      <c r="G133" s="31">
        <v>34173</v>
      </c>
      <c r="H133" s="33">
        <v>25668</v>
      </c>
      <c r="I133" s="32">
        <v>1779</v>
      </c>
      <c r="J133" s="31">
        <v>15764.342483692308</v>
      </c>
      <c r="K133" s="31">
        <v>17543.342483692308</v>
      </c>
      <c r="L133" s="31">
        <v>-588</v>
      </c>
      <c r="M133" s="33">
        <v>16955.342483692308</v>
      </c>
      <c r="N133" s="32">
        <v>560</v>
      </c>
      <c r="O133" s="31">
        <v>0</v>
      </c>
      <c r="P133" s="31">
        <v>319</v>
      </c>
      <c r="Q133" s="31">
        <v>14976.125359507692</v>
      </c>
      <c r="R133" s="33">
        <v>15855.125359507692</v>
      </c>
      <c r="S133" s="32">
        <v>0</v>
      </c>
      <c r="T133" s="31">
        <v>0</v>
      </c>
      <c r="U133" s="31">
        <v>568</v>
      </c>
      <c r="V133" s="31">
        <v>0</v>
      </c>
      <c r="W133" s="30">
        <v>568</v>
      </c>
      <c r="X133" s="32">
        <v>15404.125359507692</v>
      </c>
      <c r="Y133" s="31">
        <v>59</v>
      </c>
      <c r="Z133" s="31">
        <v>-100</v>
      </c>
      <c r="AA133" s="31">
        <v>-76</v>
      </c>
      <c r="AB133" s="31">
        <v>0</v>
      </c>
      <c r="AC133" s="33">
        <v>0</v>
      </c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</row>
    <row r="134" spans="1:442" s="35" customFormat="1">
      <c r="A134" s="36">
        <v>7752</v>
      </c>
      <c r="B134" s="37" t="s">
        <v>462</v>
      </c>
      <c r="C134" s="27">
        <v>8208.91</v>
      </c>
      <c r="D134" s="28">
        <v>7.4000000000000003E-6</v>
      </c>
      <c r="E134" s="28">
        <v>4.4100000000000001E-6</v>
      </c>
      <c r="F134" s="32">
        <v>89168</v>
      </c>
      <c r="G134" s="31">
        <v>103218</v>
      </c>
      <c r="H134" s="33">
        <v>77528</v>
      </c>
      <c r="I134" s="32">
        <v>5372</v>
      </c>
      <c r="J134" s="31">
        <v>23827.285382336751</v>
      </c>
      <c r="K134" s="31">
        <v>29199.285382336751</v>
      </c>
      <c r="L134" s="31">
        <v>-1776</v>
      </c>
      <c r="M134" s="33">
        <v>27423.285382336751</v>
      </c>
      <c r="N134" s="32">
        <v>1691</v>
      </c>
      <c r="O134" s="31">
        <v>0</v>
      </c>
      <c r="P134" s="31">
        <v>962</v>
      </c>
      <c r="Q134" s="31">
        <v>18390.75593265436</v>
      </c>
      <c r="R134" s="33">
        <v>21043.75593265436</v>
      </c>
      <c r="S134" s="32">
        <v>0</v>
      </c>
      <c r="T134" s="31">
        <v>0</v>
      </c>
      <c r="U134" s="31">
        <v>1715</v>
      </c>
      <c r="V134" s="31">
        <v>0</v>
      </c>
      <c r="W134" s="30">
        <v>1715</v>
      </c>
      <c r="X134" s="32">
        <v>19682.75593265436</v>
      </c>
      <c r="Y134" s="31">
        <v>178</v>
      </c>
      <c r="Z134" s="31">
        <v>-303</v>
      </c>
      <c r="AA134" s="31">
        <v>-229</v>
      </c>
      <c r="AB134" s="31">
        <v>0</v>
      </c>
      <c r="AC134" s="33">
        <v>0</v>
      </c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</row>
    <row r="135" spans="1:442" s="35" customFormat="1">
      <c r="A135" s="36">
        <v>7753</v>
      </c>
      <c r="B135" s="37" t="s">
        <v>276</v>
      </c>
      <c r="C135" s="27">
        <v>4342.37</v>
      </c>
      <c r="D135" s="28">
        <v>3.9099999999999998E-6</v>
      </c>
      <c r="E135" s="28">
        <v>0</v>
      </c>
      <c r="F135" s="32">
        <v>47114</v>
      </c>
      <c r="G135" s="31">
        <v>54538</v>
      </c>
      <c r="H135" s="33">
        <v>40964</v>
      </c>
      <c r="I135" s="32">
        <v>2839</v>
      </c>
      <c r="J135" s="31">
        <v>25159.186743466667</v>
      </c>
      <c r="K135" s="31">
        <v>27998.186743466667</v>
      </c>
      <c r="L135" s="31">
        <v>-938</v>
      </c>
      <c r="M135" s="33">
        <v>27060.186743466667</v>
      </c>
      <c r="N135" s="32">
        <v>893</v>
      </c>
      <c r="O135" s="31">
        <v>0</v>
      </c>
      <c r="P135" s="31">
        <v>508</v>
      </c>
      <c r="Q135" s="31">
        <v>23901.227406293332</v>
      </c>
      <c r="R135" s="33">
        <v>25302.227406293332</v>
      </c>
      <c r="S135" s="32">
        <v>0</v>
      </c>
      <c r="T135" s="31">
        <v>0</v>
      </c>
      <c r="U135" s="31">
        <v>906</v>
      </c>
      <c r="V135" s="31">
        <v>0</v>
      </c>
      <c r="W135" s="30">
        <v>906</v>
      </c>
      <c r="X135" s="32">
        <v>24584.227406293332</v>
      </c>
      <c r="Y135" s="31">
        <v>94</v>
      </c>
      <c r="Z135" s="31">
        <v>-160</v>
      </c>
      <c r="AA135" s="31">
        <v>-122</v>
      </c>
      <c r="AB135" s="31">
        <v>0</v>
      </c>
      <c r="AC135" s="33">
        <v>0</v>
      </c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</row>
    <row r="136" spans="1:442" s="35" customFormat="1">
      <c r="A136" s="36">
        <v>7756</v>
      </c>
      <c r="B136" s="37" t="s">
        <v>277</v>
      </c>
      <c r="C136" s="27">
        <v>33046.46</v>
      </c>
      <c r="D136" s="28">
        <v>2.9779999999999999E-5</v>
      </c>
      <c r="E136" s="28">
        <v>2.921E-5</v>
      </c>
      <c r="F136" s="32">
        <v>358839</v>
      </c>
      <c r="G136" s="31">
        <v>415381</v>
      </c>
      <c r="H136" s="33">
        <v>311996</v>
      </c>
      <c r="I136" s="32">
        <v>21620</v>
      </c>
      <c r="J136" s="31">
        <v>-4517.8458831806829</v>
      </c>
      <c r="K136" s="31">
        <v>17102.154116819318</v>
      </c>
      <c r="L136" s="31">
        <v>-7147</v>
      </c>
      <c r="M136" s="33">
        <v>9955.154116819318</v>
      </c>
      <c r="N136" s="32">
        <v>6804</v>
      </c>
      <c r="O136" s="31">
        <v>0</v>
      </c>
      <c r="P136" s="31">
        <v>3872</v>
      </c>
      <c r="Q136" s="31">
        <v>4252.3984506933311</v>
      </c>
      <c r="R136" s="33">
        <v>14928.39845069333</v>
      </c>
      <c r="S136" s="32">
        <v>0</v>
      </c>
      <c r="T136" s="31">
        <v>0</v>
      </c>
      <c r="U136" s="31">
        <v>6900</v>
      </c>
      <c r="V136" s="31">
        <v>0</v>
      </c>
      <c r="W136" s="30">
        <v>6900</v>
      </c>
      <c r="X136" s="32">
        <v>9452.3984506933302</v>
      </c>
      <c r="Y136" s="31">
        <v>718</v>
      </c>
      <c r="Z136" s="31">
        <v>-1218</v>
      </c>
      <c r="AA136" s="31">
        <v>-924</v>
      </c>
      <c r="AB136" s="31">
        <v>0</v>
      </c>
      <c r="AC136" s="33">
        <v>0</v>
      </c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</row>
    <row r="137" spans="1:442" s="35" customFormat="1">
      <c r="A137" s="36">
        <v>7757</v>
      </c>
      <c r="B137" s="37" t="s">
        <v>278</v>
      </c>
      <c r="C137" s="27">
        <v>5236.96</v>
      </c>
      <c r="D137" s="28">
        <v>4.7199999999999997E-6</v>
      </c>
      <c r="E137" s="28">
        <v>4.78E-6</v>
      </c>
      <c r="F137" s="32">
        <v>56874</v>
      </c>
      <c r="G137" s="31">
        <v>65836</v>
      </c>
      <c r="H137" s="33">
        <v>49450</v>
      </c>
      <c r="I137" s="32">
        <v>3427</v>
      </c>
      <c r="J137" s="31">
        <v>11369.421539319095</v>
      </c>
      <c r="K137" s="31">
        <v>14796.421539319095</v>
      </c>
      <c r="L137" s="31">
        <v>-1133</v>
      </c>
      <c r="M137" s="33">
        <v>13663.421539319095</v>
      </c>
      <c r="N137" s="32">
        <v>1078</v>
      </c>
      <c r="O137" s="31">
        <v>0</v>
      </c>
      <c r="P137" s="31">
        <v>614</v>
      </c>
      <c r="Q137" s="31">
        <v>0</v>
      </c>
      <c r="R137" s="33">
        <v>1692</v>
      </c>
      <c r="S137" s="32">
        <v>0</v>
      </c>
      <c r="T137" s="31">
        <v>0</v>
      </c>
      <c r="U137" s="31">
        <v>1094</v>
      </c>
      <c r="V137" s="31">
        <v>241.38407385025801</v>
      </c>
      <c r="W137" s="30">
        <v>1335.3840738502581</v>
      </c>
      <c r="X137" s="32">
        <v>582.61592614974199</v>
      </c>
      <c r="Y137" s="31">
        <v>114</v>
      </c>
      <c r="Z137" s="31">
        <v>-193</v>
      </c>
      <c r="AA137" s="31">
        <v>-147.00000000000023</v>
      </c>
      <c r="AB137" s="31">
        <v>0</v>
      </c>
      <c r="AC137" s="33">
        <v>0</v>
      </c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</row>
    <row r="138" spans="1:442" s="35" customFormat="1">
      <c r="A138" s="36">
        <v>7759</v>
      </c>
      <c r="B138" s="37" t="s">
        <v>279</v>
      </c>
      <c r="C138" s="27">
        <v>14917.21</v>
      </c>
      <c r="D138" s="28">
        <v>1.344E-5</v>
      </c>
      <c r="E138" s="28">
        <v>1.346E-5</v>
      </c>
      <c r="F138" s="32">
        <v>161948</v>
      </c>
      <c r="G138" s="31">
        <v>187465</v>
      </c>
      <c r="H138" s="33">
        <v>140807</v>
      </c>
      <c r="I138" s="32">
        <v>9758</v>
      </c>
      <c r="J138" s="31">
        <v>-3181.8583622188671</v>
      </c>
      <c r="K138" s="31">
        <v>6576.1416377811329</v>
      </c>
      <c r="L138" s="31">
        <v>-3226</v>
      </c>
      <c r="M138" s="33">
        <v>3350.1416377811329</v>
      </c>
      <c r="N138" s="32">
        <v>3071</v>
      </c>
      <c r="O138" s="31">
        <v>0</v>
      </c>
      <c r="P138" s="31">
        <v>1748</v>
      </c>
      <c r="Q138" s="31">
        <v>233.27044698666725</v>
      </c>
      <c r="R138" s="33">
        <v>5052.2704469866676</v>
      </c>
      <c r="S138" s="32">
        <v>0</v>
      </c>
      <c r="T138" s="31">
        <v>0</v>
      </c>
      <c r="U138" s="31">
        <v>3114</v>
      </c>
      <c r="V138" s="31">
        <v>0</v>
      </c>
      <c r="W138" s="30">
        <v>3114</v>
      </c>
      <c r="X138" s="32">
        <v>2580.2704469866671</v>
      </c>
      <c r="Y138" s="31">
        <v>324</v>
      </c>
      <c r="Z138" s="31">
        <v>-550</v>
      </c>
      <c r="AA138" s="31">
        <v>-416.00000000000023</v>
      </c>
      <c r="AB138" s="31">
        <v>0</v>
      </c>
      <c r="AC138" s="33">
        <v>0</v>
      </c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</row>
    <row r="139" spans="1:442" s="35" customFormat="1">
      <c r="A139" s="36">
        <v>7763</v>
      </c>
      <c r="B139" s="37" t="s">
        <v>280</v>
      </c>
      <c r="C139" s="27">
        <v>5563.25</v>
      </c>
      <c r="D139" s="28">
        <v>5.0100000000000003E-6</v>
      </c>
      <c r="E139" s="28">
        <v>4.6600000000000003E-6</v>
      </c>
      <c r="F139" s="32">
        <v>60369</v>
      </c>
      <c r="G139" s="31">
        <v>69881</v>
      </c>
      <c r="H139" s="33">
        <v>52488</v>
      </c>
      <c r="I139" s="32">
        <v>3637</v>
      </c>
      <c r="J139" s="31">
        <v>2465.2766691711709</v>
      </c>
      <c r="K139" s="31">
        <v>6102.2766691711713</v>
      </c>
      <c r="L139" s="31">
        <v>-1202</v>
      </c>
      <c r="M139" s="33">
        <v>4900.2766691711713</v>
      </c>
      <c r="N139" s="32">
        <v>1145</v>
      </c>
      <c r="O139" s="31">
        <v>0</v>
      </c>
      <c r="P139" s="31">
        <v>651</v>
      </c>
      <c r="Q139" s="31">
        <v>2263.730739942564</v>
      </c>
      <c r="R139" s="33">
        <v>4059.730739942564</v>
      </c>
      <c r="S139" s="32">
        <v>0</v>
      </c>
      <c r="T139" s="31">
        <v>0</v>
      </c>
      <c r="U139" s="31">
        <v>1161</v>
      </c>
      <c r="V139" s="31">
        <v>0</v>
      </c>
      <c r="W139" s="30">
        <v>1161</v>
      </c>
      <c r="X139" s="32">
        <v>3138.730739942564</v>
      </c>
      <c r="Y139" s="31">
        <v>121</v>
      </c>
      <c r="Z139" s="31">
        <v>-205</v>
      </c>
      <c r="AA139" s="31">
        <v>-156</v>
      </c>
      <c r="AB139" s="31">
        <v>0</v>
      </c>
      <c r="AC139" s="33">
        <v>0</v>
      </c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</row>
    <row r="140" spans="1:442" s="35" customFormat="1">
      <c r="A140" s="36">
        <v>7773</v>
      </c>
      <c r="B140" s="37" t="s">
        <v>281</v>
      </c>
      <c r="C140" s="27">
        <v>9809.14</v>
      </c>
      <c r="D140" s="28">
        <v>8.8400000000000001E-6</v>
      </c>
      <c r="E140" s="28">
        <v>9.3600000000000002E-6</v>
      </c>
      <c r="F140" s="32">
        <v>106519</v>
      </c>
      <c r="G140" s="31">
        <v>123303</v>
      </c>
      <c r="H140" s="33">
        <v>92614</v>
      </c>
      <c r="I140" s="32">
        <v>6418</v>
      </c>
      <c r="J140" s="31">
        <v>2620.8917759280125</v>
      </c>
      <c r="K140" s="31">
        <v>9038.8917759280121</v>
      </c>
      <c r="L140" s="31">
        <v>-2122</v>
      </c>
      <c r="M140" s="33">
        <v>6916.8917759280121</v>
      </c>
      <c r="N140" s="32">
        <v>2020</v>
      </c>
      <c r="O140" s="31">
        <v>0</v>
      </c>
      <c r="P140" s="31">
        <v>1149</v>
      </c>
      <c r="Q140" s="31">
        <v>0</v>
      </c>
      <c r="R140" s="33">
        <v>3169</v>
      </c>
      <c r="S140" s="32">
        <v>0</v>
      </c>
      <c r="T140" s="31">
        <v>0</v>
      </c>
      <c r="U140" s="31">
        <v>2048</v>
      </c>
      <c r="V140" s="31">
        <v>2932.4902618748729</v>
      </c>
      <c r="W140" s="30">
        <v>4980.4902618748729</v>
      </c>
      <c r="X140" s="32">
        <v>-1388.4902618748729</v>
      </c>
      <c r="Y140" s="31">
        <v>213</v>
      </c>
      <c r="Z140" s="31">
        <v>-362</v>
      </c>
      <c r="AA140" s="31">
        <v>-274</v>
      </c>
      <c r="AB140" s="31">
        <v>0</v>
      </c>
      <c r="AC140" s="33">
        <v>0</v>
      </c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</row>
    <row r="141" spans="1:442" s="35" customFormat="1">
      <c r="A141" s="36">
        <v>7776</v>
      </c>
      <c r="B141" s="37" t="s">
        <v>282</v>
      </c>
      <c r="C141" s="27">
        <v>8784.9699999999993</v>
      </c>
      <c r="D141" s="28">
        <v>7.9200000000000004E-6</v>
      </c>
      <c r="E141" s="28">
        <v>7.7300000000000005E-6</v>
      </c>
      <c r="F141" s="32">
        <v>95433</v>
      </c>
      <c r="G141" s="31">
        <v>110471</v>
      </c>
      <c r="H141" s="33">
        <v>82976</v>
      </c>
      <c r="I141" s="32">
        <v>5750</v>
      </c>
      <c r="J141" s="31">
        <v>2812.4619772191722</v>
      </c>
      <c r="K141" s="31">
        <v>8562.4619772191727</v>
      </c>
      <c r="L141" s="31">
        <v>-1901</v>
      </c>
      <c r="M141" s="33">
        <v>6661.4619772191727</v>
      </c>
      <c r="N141" s="32">
        <v>1810</v>
      </c>
      <c r="O141" s="31">
        <v>0</v>
      </c>
      <c r="P141" s="31">
        <v>1030</v>
      </c>
      <c r="Q141" s="31">
        <v>1362.8588504882036</v>
      </c>
      <c r="R141" s="33">
        <v>4202.8588504882036</v>
      </c>
      <c r="S141" s="32">
        <v>0</v>
      </c>
      <c r="T141" s="31">
        <v>0</v>
      </c>
      <c r="U141" s="31">
        <v>1835</v>
      </c>
      <c r="V141" s="31">
        <v>0</v>
      </c>
      <c r="W141" s="30">
        <v>1835</v>
      </c>
      <c r="X141" s="32">
        <v>2745.8588504882036</v>
      </c>
      <c r="Y141" s="31">
        <v>191</v>
      </c>
      <c r="Z141" s="31">
        <v>-324</v>
      </c>
      <c r="AA141" s="31">
        <v>-245</v>
      </c>
      <c r="AB141" s="31">
        <v>0</v>
      </c>
      <c r="AC141" s="33">
        <v>0</v>
      </c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</row>
    <row r="142" spans="1:442" s="35" customFormat="1">
      <c r="A142" s="36">
        <v>7781</v>
      </c>
      <c r="B142" s="37" t="s">
        <v>283</v>
      </c>
      <c r="C142" s="27">
        <v>0</v>
      </c>
      <c r="D142" s="28">
        <v>0</v>
      </c>
      <c r="E142" s="28">
        <v>0</v>
      </c>
      <c r="F142" s="32">
        <v>0</v>
      </c>
      <c r="G142" s="31">
        <v>0</v>
      </c>
      <c r="H142" s="33">
        <v>0</v>
      </c>
      <c r="I142" s="32">
        <v>0</v>
      </c>
      <c r="J142" s="31">
        <v>0</v>
      </c>
      <c r="K142" s="31">
        <v>0</v>
      </c>
      <c r="L142" s="31">
        <v>0</v>
      </c>
      <c r="M142" s="33">
        <v>0</v>
      </c>
      <c r="N142" s="32">
        <v>0</v>
      </c>
      <c r="O142" s="31">
        <v>0</v>
      </c>
      <c r="P142" s="31">
        <v>0</v>
      </c>
      <c r="Q142" s="31">
        <v>0</v>
      </c>
      <c r="R142" s="33">
        <v>0</v>
      </c>
      <c r="S142" s="32">
        <v>0</v>
      </c>
      <c r="T142" s="31">
        <v>0</v>
      </c>
      <c r="U142" s="31">
        <v>0</v>
      </c>
      <c r="V142" s="31">
        <v>0</v>
      </c>
      <c r="W142" s="30">
        <v>0</v>
      </c>
      <c r="X142" s="32">
        <v>0</v>
      </c>
      <c r="Y142" s="31">
        <v>0</v>
      </c>
      <c r="Z142" s="31">
        <v>0</v>
      </c>
      <c r="AA142" s="31">
        <v>0</v>
      </c>
      <c r="AB142" s="31">
        <v>0</v>
      </c>
      <c r="AC142" s="33">
        <v>0</v>
      </c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</row>
    <row r="143" spans="1:442" s="35" customFormat="1">
      <c r="A143" s="36">
        <v>7782</v>
      </c>
      <c r="B143" s="37" t="s">
        <v>284</v>
      </c>
      <c r="C143" s="27">
        <v>8260.83</v>
      </c>
      <c r="D143" s="28">
        <v>7.4399999999999999E-6</v>
      </c>
      <c r="E143" s="28">
        <v>3.6600000000000001E-6</v>
      </c>
      <c r="F143" s="32">
        <v>89650</v>
      </c>
      <c r="G143" s="31">
        <v>103775</v>
      </c>
      <c r="H143" s="33">
        <v>77947</v>
      </c>
      <c r="I143" s="32">
        <v>5401</v>
      </c>
      <c r="J143" s="31">
        <v>29377.817545014976</v>
      </c>
      <c r="K143" s="31">
        <v>34778.817545014972</v>
      </c>
      <c r="L143" s="31">
        <v>-1786</v>
      </c>
      <c r="M143" s="33">
        <v>32992.817545014972</v>
      </c>
      <c r="N143" s="32">
        <v>1700</v>
      </c>
      <c r="O143" s="31">
        <v>0</v>
      </c>
      <c r="P143" s="31">
        <v>967</v>
      </c>
      <c r="Q143" s="31">
        <v>23203.502122843074</v>
      </c>
      <c r="R143" s="33">
        <v>25870.502122843074</v>
      </c>
      <c r="S143" s="32">
        <v>0</v>
      </c>
      <c r="T143" s="31">
        <v>0</v>
      </c>
      <c r="U143" s="31">
        <v>1724</v>
      </c>
      <c r="V143" s="31">
        <v>0</v>
      </c>
      <c r="W143" s="30">
        <v>1724</v>
      </c>
      <c r="X143" s="32">
        <v>24502.502122843074</v>
      </c>
      <c r="Y143" s="31">
        <v>179</v>
      </c>
      <c r="Z143" s="31">
        <v>-304</v>
      </c>
      <c r="AA143" s="31">
        <v>-231</v>
      </c>
      <c r="AB143" s="31">
        <v>0</v>
      </c>
      <c r="AC143" s="33">
        <v>0</v>
      </c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</row>
    <row r="144" spans="1:442" s="35" customFormat="1">
      <c r="A144" s="36">
        <v>7790</v>
      </c>
      <c r="B144" s="37" t="s">
        <v>285</v>
      </c>
      <c r="C144" s="27">
        <v>4693.3100000000004</v>
      </c>
      <c r="D144" s="28">
        <v>4.2300000000000002E-6</v>
      </c>
      <c r="E144" s="28">
        <v>4.0799999999999999E-6</v>
      </c>
      <c r="F144" s="32">
        <v>50970</v>
      </c>
      <c r="G144" s="31">
        <v>59001</v>
      </c>
      <c r="H144" s="33">
        <v>44316</v>
      </c>
      <c r="I144" s="32">
        <v>3071</v>
      </c>
      <c r="J144" s="31">
        <v>-7102.4467065394538</v>
      </c>
      <c r="K144" s="31">
        <v>-4031.4467065394538</v>
      </c>
      <c r="L144" s="31">
        <v>-1015</v>
      </c>
      <c r="M144" s="33">
        <v>-5046.4467065394538</v>
      </c>
      <c r="N144" s="32">
        <v>967</v>
      </c>
      <c r="O144" s="31">
        <v>0</v>
      </c>
      <c r="P144" s="31">
        <v>550</v>
      </c>
      <c r="Q144" s="31">
        <v>1023.8565686482067</v>
      </c>
      <c r="R144" s="33">
        <v>2540.8565686482066</v>
      </c>
      <c r="S144" s="32">
        <v>0</v>
      </c>
      <c r="T144" s="31">
        <v>0</v>
      </c>
      <c r="U144" s="31">
        <v>980</v>
      </c>
      <c r="V144" s="31">
        <v>0</v>
      </c>
      <c r="W144" s="30">
        <v>980</v>
      </c>
      <c r="X144" s="32">
        <v>1762.8565686482066</v>
      </c>
      <c r="Y144" s="31">
        <v>102</v>
      </c>
      <c r="Z144" s="31">
        <v>-173</v>
      </c>
      <c r="AA144" s="31">
        <v>-131</v>
      </c>
      <c r="AB144" s="31">
        <v>0</v>
      </c>
      <c r="AC144" s="33">
        <v>0</v>
      </c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</row>
    <row r="145" spans="1:442" s="35" customFormat="1">
      <c r="A145" s="36">
        <v>7792</v>
      </c>
      <c r="B145" s="37" t="s">
        <v>286</v>
      </c>
      <c r="C145" s="27">
        <v>0</v>
      </c>
      <c r="D145" s="28">
        <v>0</v>
      </c>
      <c r="E145" s="28">
        <v>0</v>
      </c>
      <c r="F145" s="32">
        <v>0</v>
      </c>
      <c r="G145" s="31">
        <v>0</v>
      </c>
      <c r="H145" s="33">
        <v>0</v>
      </c>
      <c r="I145" s="32">
        <v>0</v>
      </c>
      <c r="J145" s="31">
        <v>0</v>
      </c>
      <c r="K145" s="31">
        <v>0</v>
      </c>
      <c r="L145" s="31">
        <v>0</v>
      </c>
      <c r="M145" s="33">
        <v>0</v>
      </c>
      <c r="N145" s="32">
        <v>0</v>
      </c>
      <c r="O145" s="31">
        <v>0</v>
      </c>
      <c r="P145" s="31">
        <v>0</v>
      </c>
      <c r="Q145" s="31">
        <v>0</v>
      </c>
      <c r="R145" s="33">
        <v>0</v>
      </c>
      <c r="S145" s="32">
        <v>0</v>
      </c>
      <c r="T145" s="31">
        <v>0</v>
      </c>
      <c r="U145" s="31">
        <v>0</v>
      </c>
      <c r="V145" s="31">
        <v>0</v>
      </c>
      <c r="W145" s="30">
        <v>0</v>
      </c>
      <c r="X145" s="32">
        <v>0</v>
      </c>
      <c r="Y145" s="31">
        <v>0</v>
      </c>
      <c r="Z145" s="31">
        <v>0</v>
      </c>
      <c r="AA145" s="31">
        <v>0</v>
      </c>
      <c r="AB145" s="31">
        <v>0</v>
      </c>
      <c r="AC145" s="33">
        <v>0</v>
      </c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</row>
    <row r="146" spans="1:442" s="35" customFormat="1">
      <c r="A146" s="36">
        <v>7793</v>
      </c>
      <c r="B146" s="37" t="s">
        <v>287</v>
      </c>
      <c r="C146" s="27">
        <v>7573.62</v>
      </c>
      <c r="D146" s="28">
        <v>6.8299999999999998E-6</v>
      </c>
      <c r="E146" s="28">
        <v>5.2299999999999999E-6</v>
      </c>
      <c r="F146" s="32">
        <v>82299</v>
      </c>
      <c r="G146" s="31">
        <v>95267</v>
      </c>
      <c r="H146" s="33">
        <v>71556</v>
      </c>
      <c r="I146" s="32">
        <v>4959</v>
      </c>
      <c r="J146" s="31">
        <v>8634.4972833840111</v>
      </c>
      <c r="K146" s="31">
        <v>13593.497283384011</v>
      </c>
      <c r="L146" s="31">
        <v>-1639</v>
      </c>
      <c r="M146" s="33">
        <v>11954.497283384011</v>
      </c>
      <c r="N146" s="32">
        <v>1561</v>
      </c>
      <c r="O146" s="31">
        <v>0</v>
      </c>
      <c r="P146" s="31">
        <v>888</v>
      </c>
      <c r="Q146" s="31">
        <v>9914.7256490892287</v>
      </c>
      <c r="R146" s="33">
        <v>12363.725649089229</v>
      </c>
      <c r="S146" s="32">
        <v>0</v>
      </c>
      <c r="T146" s="31">
        <v>0</v>
      </c>
      <c r="U146" s="31">
        <v>1583</v>
      </c>
      <c r="V146" s="31">
        <v>0</v>
      </c>
      <c r="W146" s="30">
        <v>1583</v>
      </c>
      <c r="X146" s="32">
        <v>11107.725649089229</v>
      </c>
      <c r="Y146" s="31">
        <v>165</v>
      </c>
      <c r="Z146" s="31">
        <v>-279</v>
      </c>
      <c r="AA146" s="31">
        <v>-213</v>
      </c>
      <c r="AB146" s="31">
        <v>0</v>
      </c>
      <c r="AC146" s="33">
        <v>0</v>
      </c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</row>
    <row r="147" spans="1:442" s="35" customFormat="1">
      <c r="A147" s="36">
        <v>7794</v>
      </c>
      <c r="B147" s="37" t="s">
        <v>288</v>
      </c>
      <c r="C147" s="27">
        <v>2597.9499999999998</v>
      </c>
      <c r="D147" s="28">
        <v>2.34E-6</v>
      </c>
      <c r="E147" s="28">
        <v>3.58E-6</v>
      </c>
      <c r="F147" s="32">
        <v>28196</v>
      </c>
      <c r="G147" s="31">
        <v>32639</v>
      </c>
      <c r="H147" s="33">
        <v>24516</v>
      </c>
      <c r="I147" s="32">
        <v>1699</v>
      </c>
      <c r="J147" s="31">
        <v>3543.8218890828189</v>
      </c>
      <c r="K147" s="31">
        <v>5242.8218890828193</v>
      </c>
      <c r="L147" s="31">
        <v>-562</v>
      </c>
      <c r="M147" s="33">
        <v>4680.8218890828193</v>
      </c>
      <c r="N147" s="32">
        <v>535</v>
      </c>
      <c r="O147" s="31">
        <v>0</v>
      </c>
      <c r="P147" s="31">
        <v>304</v>
      </c>
      <c r="Q147" s="31">
        <v>0</v>
      </c>
      <c r="R147" s="33">
        <v>839</v>
      </c>
      <c r="S147" s="32">
        <v>0</v>
      </c>
      <c r="T147" s="31">
        <v>0</v>
      </c>
      <c r="U147" s="31">
        <v>542</v>
      </c>
      <c r="V147" s="31">
        <v>7484.5967661661534</v>
      </c>
      <c r="W147" s="30">
        <v>8026.5967661661534</v>
      </c>
      <c r="X147" s="32">
        <v>-7075.5967661661534</v>
      </c>
      <c r="Y147" s="31">
        <v>56</v>
      </c>
      <c r="Z147" s="31">
        <v>-96</v>
      </c>
      <c r="AA147" s="31">
        <v>-72</v>
      </c>
      <c r="AB147" s="31">
        <v>0</v>
      </c>
      <c r="AC147" s="33">
        <v>0</v>
      </c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</row>
    <row r="148" spans="1:442" s="35" customFormat="1">
      <c r="A148" s="36">
        <v>7798</v>
      </c>
      <c r="B148" s="37" t="s">
        <v>289</v>
      </c>
      <c r="C148" s="27">
        <v>8145.88</v>
      </c>
      <c r="D148" s="28">
        <v>7.34E-6</v>
      </c>
      <c r="E148" s="28">
        <v>6.9399999999999996E-6</v>
      </c>
      <c r="F148" s="32">
        <v>88445</v>
      </c>
      <c r="G148" s="31">
        <v>102381</v>
      </c>
      <c r="H148" s="33">
        <v>76899</v>
      </c>
      <c r="I148" s="32">
        <v>5329</v>
      </c>
      <c r="J148" s="31">
        <v>-340.02083064751315</v>
      </c>
      <c r="K148" s="31">
        <v>4988.9791693524867</v>
      </c>
      <c r="L148" s="31">
        <v>-1762</v>
      </c>
      <c r="M148" s="33">
        <v>3226.9791693524867</v>
      </c>
      <c r="N148" s="32">
        <v>1677</v>
      </c>
      <c r="O148" s="31">
        <v>0</v>
      </c>
      <c r="P148" s="31">
        <v>954</v>
      </c>
      <c r="Q148" s="31">
        <v>2627.8912488164124</v>
      </c>
      <c r="R148" s="33">
        <v>5258.8912488164124</v>
      </c>
      <c r="S148" s="32">
        <v>0</v>
      </c>
      <c r="T148" s="31">
        <v>0</v>
      </c>
      <c r="U148" s="31">
        <v>1701</v>
      </c>
      <c r="V148" s="31">
        <v>0</v>
      </c>
      <c r="W148" s="30">
        <v>1701</v>
      </c>
      <c r="X148" s="32">
        <v>3909.8912488164124</v>
      </c>
      <c r="Y148" s="31">
        <v>177</v>
      </c>
      <c r="Z148" s="31">
        <v>-300</v>
      </c>
      <c r="AA148" s="31">
        <v>-229</v>
      </c>
      <c r="AB148" s="31">
        <v>0</v>
      </c>
      <c r="AC148" s="33">
        <v>0</v>
      </c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</row>
    <row r="149" spans="1:442" s="35" customFormat="1">
      <c r="A149" s="36">
        <v>7799</v>
      </c>
      <c r="B149" s="37" t="s">
        <v>290</v>
      </c>
      <c r="C149" s="27">
        <v>0</v>
      </c>
      <c r="D149" s="28">
        <v>0</v>
      </c>
      <c r="E149" s="28">
        <v>0</v>
      </c>
      <c r="F149" s="32">
        <v>0</v>
      </c>
      <c r="G149" s="31">
        <v>0</v>
      </c>
      <c r="H149" s="33">
        <v>0</v>
      </c>
      <c r="I149" s="32">
        <v>0</v>
      </c>
      <c r="J149" s="31">
        <v>0</v>
      </c>
      <c r="K149" s="31">
        <v>0</v>
      </c>
      <c r="L149" s="31">
        <v>0</v>
      </c>
      <c r="M149" s="33">
        <v>0</v>
      </c>
      <c r="N149" s="32">
        <v>0</v>
      </c>
      <c r="O149" s="31">
        <v>0</v>
      </c>
      <c r="P149" s="31">
        <v>0</v>
      </c>
      <c r="Q149" s="31">
        <v>0</v>
      </c>
      <c r="R149" s="33">
        <v>0</v>
      </c>
      <c r="S149" s="32">
        <v>0</v>
      </c>
      <c r="T149" s="31">
        <v>0</v>
      </c>
      <c r="U149" s="31">
        <v>0</v>
      </c>
      <c r="V149" s="31">
        <v>0</v>
      </c>
      <c r="W149" s="30">
        <v>0</v>
      </c>
      <c r="X149" s="32">
        <v>0</v>
      </c>
      <c r="Y149" s="31">
        <v>0</v>
      </c>
      <c r="Z149" s="31">
        <v>0</v>
      </c>
      <c r="AA149" s="31">
        <v>0</v>
      </c>
      <c r="AB149" s="31">
        <v>0</v>
      </c>
      <c r="AC149" s="33">
        <v>0</v>
      </c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</row>
    <row r="150" spans="1:442" s="35" customFormat="1">
      <c r="A150" s="36">
        <v>7805</v>
      </c>
      <c r="B150" s="37" t="s">
        <v>291</v>
      </c>
      <c r="C150" s="27">
        <v>8925.73</v>
      </c>
      <c r="D150" s="28">
        <v>8.0399999999999993E-6</v>
      </c>
      <c r="E150" s="28">
        <v>7.9999999999999996E-6</v>
      </c>
      <c r="F150" s="32">
        <v>96879</v>
      </c>
      <c r="G150" s="31">
        <v>112144</v>
      </c>
      <c r="H150" s="33">
        <v>84233</v>
      </c>
      <c r="I150" s="32">
        <v>5837</v>
      </c>
      <c r="J150" s="31">
        <v>8346.0213759928301</v>
      </c>
      <c r="K150" s="31">
        <v>14183.02137599283</v>
      </c>
      <c r="L150" s="31">
        <v>-1930</v>
      </c>
      <c r="M150" s="33">
        <v>12253.02137599283</v>
      </c>
      <c r="N150" s="32">
        <v>1837</v>
      </c>
      <c r="O150" s="31">
        <v>0</v>
      </c>
      <c r="P150" s="31">
        <v>1045</v>
      </c>
      <c r="Q150" s="31">
        <v>456.80066459897256</v>
      </c>
      <c r="R150" s="33">
        <v>3338.8006645989726</v>
      </c>
      <c r="S150" s="32">
        <v>0</v>
      </c>
      <c r="T150" s="31">
        <v>0</v>
      </c>
      <c r="U150" s="31">
        <v>1863</v>
      </c>
      <c r="V150" s="31">
        <v>0</v>
      </c>
      <c r="W150" s="30">
        <v>1863</v>
      </c>
      <c r="X150" s="32">
        <v>1860.8006645989726</v>
      </c>
      <c r="Y150" s="31">
        <v>194</v>
      </c>
      <c r="Z150" s="31">
        <v>-329</v>
      </c>
      <c r="AA150" s="31">
        <v>-250</v>
      </c>
      <c r="AB150" s="31">
        <v>0</v>
      </c>
      <c r="AC150" s="33">
        <v>0</v>
      </c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</row>
    <row r="151" spans="1:442" s="35" customFormat="1">
      <c r="A151" s="36">
        <v>7807</v>
      </c>
      <c r="B151" s="37" t="s">
        <v>292</v>
      </c>
      <c r="C151" s="27">
        <v>2954.91</v>
      </c>
      <c r="D151" s="28">
        <v>2.6599999999999999E-6</v>
      </c>
      <c r="E151" s="28">
        <v>2.96E-6</v>
      </c>
      <c r="F151" s="32">
        <v>32052</v>
      </c>
      <c r="G151" s="31">
        <v>37103</v>
      </c>
      <c r="H151" s="33">
        <v>27868</v>
      </c>
      <c r="I151" s="32">
        <v>1931</v>
      </c>
      <c r="J151" s="31">
        <v>-5608.5518144884682</v>
      </c>
      <c r="K151" s="31">
        <v>-3677.5518144884682</v>
      </c>
      <c r="L151" s="31">
        <v>-638</v>
      </c>
      <c r="M151" s="33">
        <v>-4315.5518144884682</v>
      </c>
      <c r="N151" s="32">
        <v>608</v>
      </c>
      <c r="O151" s="31">
        <v>0</v>
      </c>
      <c r="P151" s="31">
        <v>346</v>
      </c>
      <c r="Q151" s="31">
        <v>0</v>
      </c>
      <c r="R151" s="33">
        <v>954</v>
      </c>
      <c r="S151" s="32">
        <v>0</v>
      </c>
      <c r="T151" s="31">
        <v>0</v>
      </c>
      <c r="U151" s="31">
        <v>616</v>
      </c>
      <c r="V151" s="31">
        <v>1754.3329573087185</v>
      </c>
      <c r="W151" s="30">
        <v>2370.3329573087185</v>
      </c>
      <c r="X151" s="32">
        <v>-1290.3329573087185</v>
      </c>
      <c r="Y151" s="31">
        <v>64</v>
      </c>
      <c r="Z151" s="31">
        <v>-109</v>
      </c>
      <c r="AA151" s="31">
        <v>-81</v>
      </c>
      <c r="AB151" s="31">
        <v>0</v>
      </c>
      <c r="AC151" s="33">
        <v>0</v>
      </c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</row>
    <row r="152" spans="1:442" s="35" customFormat="1">
      <c r="A152" s="36">
        <v>7814</v>
      </c>
      <c r="B152" s="37" t="s">
        <v>293</v>
      </c>
      <c r="C152" s="27">
        <v>11864.04</v>
      </c>
      <c r="D152" s="28">
        <v>1.0689999999999999E-5</v>
      </c>
      <c r="E152" s="28">
        <v>9.0999999999999993E-6</v>
      </c>
      <c r="F152" s="32">
        <v>128811</v>
      </c>
      <c r="G152" s="31">
        <v>149107</v>
      </c>
      <c r="H152" s="33">
        <v>111996</v>
      </c>
      <c r="I152" s="32">
        <v>7761</v>
      </c>
      <c r="J152" s="31">
        <v>2913.6741137316662</v>
      </c>
      <c r="K152" s="31">
        <v>10674.674113731666</v>
      </c>
      <c r="L152" s="31">
        <v>-2566</v>
      </c>
      <c r="M152" s="33">
        <v>8108.6741137316658</v>
      </c>
      <c r="N152" s="32">
        <v>2443</v>
      </c>
      <c r="O152" s="31">
        <v>0</v>
      </c>
      <c r="P152" s="31">
        <v>1390</v>
      </c>
      <c r="Q152" s="31">
        <v>9958.8211846194899</v>
      </c>
      <c r="R152" s="33">
        <v>13791.82118461949</v>
      </c>
      <c r="S152" s="32">
        <v>0</v>
      </c>
      <c r="T152" s="31">
        <v>0</v>
      </c>
      <c r="U152" s="31">
        <v>2477</v>
      </c>
      <c r="V152" s="31">
        <v>0</v>
      </c>
      <c r="W152" s="30">
        <v>2477</v>
      </c>
      <c r="X152" s="32">
        <v>11825.82118461949</v>
      </c>
      <c r="Y152" s="31">
        <v>258</v>
      </c>
      <c r="Z152" s="31">
        <v>-437</v>
      </c>
      <c r="AA152" s="31">
        <v>-332</v>
      </c>
      <c r="AB152" s="31">
        <v>0</v>
      </c>
      <c r="AC152" s="33">
        <v>0</v>
      </c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</row>
    <row r="153" spans="1:442" s="35" customFormat="1">
      <c r="A153" s="36">
        <v>7817</v>
      </c>
      <c r="B153" s="37" t="s">
        <v>294</v>
      </c>
      <c r="C153" s="27">
        <v>0</v>
      </c>
      <c r="D153" s="28">
        <v>0</v>
      </c>
      <c r="E153" s="28">
        <v>0</v>
      </c>
      <c r="F153" s="32">
        <v>0</v>
      </c>
      <c r="G153" s="31">
        <v>0</v>
      </c>
      <c r="H153" s="33">
        <v>0</v>
      </c>
      <c r="I153" s="32">
        <v>0</v>
      </c>
      <c r="J153" s="31">
        <v>0</v>
      </c>
      <c r="K153" s="31">
        <v>0</v>
      </c>
      <c r="L153" s="31">
        <v>0</v>
      </c>
      <c r="M153" s="33">
        <v>0</v>
      </c>
      <c r="N153" s="32">
        <v>0</v>
      </c>
      <c r="O153" s="31">
        <v>0</v>
      </c>
      <c r="P153" s="31">
        <v>0</v>
      </c>
      <c r="Q153" s="31">
        <v>0</v>
      </c>
      <c r="R153" s="33">
        <v>0</v>
      </c>
      <c r="S153" s="32">
        <v>0</v>
      </c>
      <c r="T153" s="31">
        <v>0</v>
      </c>
      <c r="U153" s="31">
        <v>0</v>
      </c>
      <c r="V153" s="31">
        <v>0</v>
      </c>
      <c r="W153" s="30">
        <v>0</v>
      </c>
      <c r="X153" s="32">
        <v>0</v>
      </c>
      <c r="Y153" s="31">
        <v>0</v>
      </c>
      <c r="Z153" s="31">
        <v>0</v>
      </c>
      <c r="AA153" s="31">
        <v>0</v>
      </c>
      <c r="AB153" s="31">
        <v>0</v>
      </c>
      <c r="AC153" s="33">
        <v>0</v>
      </c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</row>
    <row r="154" spans="1:442" s="35" customFormat="1">
      <c r="A154" s="36">
        <v>7819</v>
      </c>
      <c r="B154" s="37" t="s">
        <v>295</v>
      </c>
      <c r="C154" s="27">
        <v>0</v>
      </c>
      <c r="D154" s="28">
        <v>0</v>
      </c>
      <c r="E154" s="28">
        <v>0</v>
      </c>
      <c r="F154" s="32">
        <v>0</v>
      </c>
      <c r="G154" s="31">
        <v>0</v>
      </c>
      <c r="H154" s="33">
        <v>0</v>
      </c>
      <c r="I154" s="32">
        <v>0</v>
      </c>
      <c r="J154" s="31">
        <v>0</v>
      </c>
      <c r="K154" s="31">
        <v>0</v>
      </c>
      <c r="L154" s="31">
        <v>0</v>
      </c>
      <c r="M154" s="33">
        <v>0</v>
      </c>
      <c r="N154" s="32">
        <v>0</v>
      </c>
      <c r="O154" s="31">
        <v>0</v>
      </c>
      <c r="P154" s="31">
        <v>0</v>
      </c>
      <c r="Q154" s="31">
        <v>0</v>
      </c>
      <c r="R154" s="33">
        <v>0</v>
      </c>
      <c r="S154" s="32">
        <v>0</v>
      </c>
      <c r="T154" s="31">
        <v>0</v>
      </c>
      <c r="U154" s="31">
        <v>0</v>
      </c>
      <c r="V154" s="31">
        <v>0</v>
      </c>
      <c r="W154" s="30">
        <v>0</v>
      </c>
      <c r="X154" s="32">
        <v>0</v>
      </c>
      <c r="Y154" s="31">
        <v>0</v>
      </c>
      <c r="Z154" s="31">
        <v>0</v>
      </c>
      <c r="AA154" s="31">
        <v>0</v>
      </c>
      <c r="AB154" s="31">
        <v>0</v>
      </c>
      <c r="AC154" s="33">
        <v>0</v>
      </c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</row>
    <row r="155" spans="1:442" s="35" customFormat="1">
      <c r="A155" s="36">
        <v>7820</v>
      </c>
      <c r="B155" s="37" t="s">
        <v>296</v>
      </c>
      <c r="C155" s="27">
        <v>2650.88</v>
      </c>
      <c r="D155" s="28">
        <v>2.39E-6</v>
      </c>
      <c r="E155" s="28">
        <v>2.3800000000000001E-6</v>
      </c>
      <c r="F155" s="32">
        <v>28799</v>
      </c>
      <c r="G155" s="31">
        <v>33336</v>
      </c>
      <c r="H155" s="33">
        <v>25039</v>
      </c>
      <c r="I155" s="32">
        <v>1735</v>
      </c>
      <c r="J155" s="31">
        <v>678.71744988697412</v>
      </c>
      <c r="K155" s="31">
        <v>2413.717449886974</v>
      </c>
      <c r="L155" s="31">
        <v>-574</v>
      </c>
      <c r="M155" s="33">
        <v>1839.717449886974</v>
      </c>
      <c r="N155" s="32">
        <v>546</v>
      </c>
      <c r="O155" s="31">
        <v>0</v>
      </c>
      <c r="P155" s="31">
        <v>311</v>
      </c>
      <c r="Q155" s="31">
        <v>123.10746062358929</v>
      </c>
      <c r="R155" s="33">
        <v>980.1074606235893</v>
      </c>
      <c r="S155" s="32">
        <v>0</v>
      </c>
      <c r="T155" s="31">
        <v>0</v>
      </c>
      <c r="U155" s="31">
        <v>554</v>
      </c>
      <c r="V155" s="31">
        <v>0</v>
      </c>
      <c r="W155" s="30">
        <v>554</v>
      </c>
      <c r="X155" s="32">
        <v>540.1074606235893</v>
      </c>
      <c r="Y155" s="31">
        <v>58</v>
      </c>
      <c r="Z155" s="31">
        <v>-98</v>
      </c>
      <c r="AA155" s="31">
        <v>-74</v>
      </c>
      <c r="AB155" s="31">
        <v>0</v>
      </c>
      <c r="AC155" s="33">
        <v>0</v>
      </c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</row>
    <row r="156" spans="1:442" s="35" customFormat="1">
      <c r="A156" s="36">
        <v>7821</v>
      </c>
      <c r="B156" s="37" t="s">
        <v>297</v>
      </c>
      <c r="C156" s="27">
        <v>7002.5300000000007</v>
      </c>
      <c r="D156" s="28">
        <v>6.3099999999999997E-6</v>
      </c>
      <c r="E156" s="28">
        <v>5.8300000000000001E-6</v>
      </c>
      <c r="F156" s="32">
        <v>76033</v>
      </c>
      <c r="G156" s="31">
        <v>88014</v>
      </c>
      <c r="H156" s="33">
        <v>66108</v>
      </c>
      <c r="I156" s="32">
        <v>4581</v>
      </c>
      <c r="J156" s="31">
        <v>3387.6233960594518</v>
      </c>
      <c r="K156" s="31">
        <v>7968.6233960594518</v>
      </c>
      <c r="L156" s="31">
        <v>-1514</v>
      </c>
      <c r="M156" s="33">
        <v>6454.6233960594518</v>
      </c>
      <c r="N156" s="32">
        <v>1442</v>
      </c>
      <c r="O156" s="31">
        <v>0</v>
      </c>
      <c r="P156" s="31">
        <v>820</v>
      </c>
      <c r="Q156" s="31">
        <v>3087.5054690769211</v>
      </c>
      <c r="R156" s="33">
        <v>5349.5054690769211</v>
      </c>
      <c r="S156" s="32">
        <v>0</v>
      </c>
      <c r="T156" s="31">
        <v>0</v>
      </c>
      <c r="U156" s="31">
        <v>1462</v>
      </c>
      <c r="V156" s="31">
        <v>0</v>
      </c>
      <c r="W156" s="30">
        <v>1462</v>
      </c>
      <c r="X156" s="32">
        <v>4189.5054690769211</v>
      </c>
      <c r="Y156" s="31">
        <v>152</v>
      </c>
      <c r="Z156" s="31">
        <v>-258</v>
      </c>
      <c r="AA156" s="31">
        <v>-196</v>
      </c>
      <c r="AB156" s="31">
        <v>0</v>
      </c>
      <c r="AC156" s="33">
        <v>0</v>
      </c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</row>
    <row r="157" spans="1:442" s="35" customFormat="1">
      <c r="A157" s="36">
        <v>8024</v>
      </c>
      <c r="B157" s="37" t="s">
        <v>479</v>
      </c>
      <c r="C157" s="27">
        <v>0</v>
      </c>
      <c r="D157" s="28">
        <v>7.1317400000000001E-3</v>
      </c>
      <c r="E157" s="28">
        <v>7.2407599999999997E-3</v>
      </c>
      <c r="F157" s="32">
        <v>85935088</v>
      </c>
      <c r="G157" s="31">
        <v>99475739</v>
      </c>
      <c r="H157" s="33">
        <v>74717189</v>
      </c>
      <c r="I157" s="32">
        <v>5177682</v>
      </c>
      <c r="J157" s="31">
        <v>-8970028.2717867661</v>
      </c>
      <c r="K157" s="31">
        <v>-3792346.2717867661</v>
      </c>
      <c r="L157" s="31">
        <v>-1711618</v>
      </c>
      <c r="M157" s="33">
        <v>-5503964.2717867661</v>
      </c>
      <c r="N157" s="32">
        <v>1629520</v>
      </c>
      <c r="O157" s="31">
        <v>0</v>
      </c>
      <c r="P157" s="31">
        <v>927350</v>
      </c>
      <c r="Q157" s="31">
        <v>0</v>
      </c>
      <c r="R157" s="33">
        <v>2556870</v>
      </c>
      <c r="S157" s="32">
        <v>0</v>
      </c>
      <c r="T157" s="31">
        <v>0</v>
      </c>
      <c r="U157" s="31">
        <v>1652414</v>
      </c>
      <c r="V157" s="31">
        <v>4331453.6447082721</v>
      </c>
      <c r="W157" s="30">
        <v>5983867.6447082721</v>
      </c>
      <c r="X157" s="32">
        <v>-3086166.6447082721</v>
      </c>
      <c r="Y157" s="31">
        <v>171966</v>
      </c>
      <c r="Z157" s="31">
        <v>-291708</v>
      </c>
      <c r="AA157" s="31">
        <v>-221089</v>
      </c>
      <c r="AB157" s="31">
        <v>0</v>
      </c>
      <c r="AC157" s="33">
        <v>0</v>
      </c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</row>
    <row r="158" spans="1:442" s="35" customFormat="1">
      <c r="A158" s="36">
        <v>8201</v>
      </c>
      <c r="B158" s="37" t="s">
        <v>469</v>
      </c>
      <c r="C158" s="27">
        <v>0</v>
      </c>
      <c r="D158" s="28">
        <v>1.2341800000000001E-3</v>
      </c>
      <c r="E158" s="28">
        <v>1.2530499999999999E-3</v>
      </c>
      <c r="F158" s="32">
        <v>14871457</v>
      </c>
      <c r="G158" s="31">
        <v>17214728</v>
      </c>
      <c r="H158" s="33">
        <v>12930149</v>
      </c>
      <c r="I158" s="32">
        <v>896021</v>
      </c>
      <c r="J158" s="31">
        <v>-1539397.411286962</v>
      </c>
      <c r="K158" s="31">
        <v>-643376.41128696199</v>
      </c>
      <c r="L158" s="31">
        <v>-296203</v>
      </c>
      <c r="M158" s="33">
        <v>-939579.41128696199</v>
      </c>
      <c r="N158" s="32">
        <v>281996</v>
      </c>
      <c r="O158" s="31">
        <v>0</v>
      </c>
      <c r="P158" s="31">
        <v>160482</v>
      </c>
      <c r="Q158" s="31">
        <v>0</v>
      </c>
      <c r="R158" s="33">
        <v>442478</v>
      </c>
      <c r="S158" s="32">
        <v>0</v>
      </c>
      <c r="T158" s="31">
        <v>0</v>
      </c>
      <c r="U158" s="31">
        <v>285958</v>
      </c>
      <c r="V158" s="31">
        <v>749599.59944695479</v>
      </c>
      <c r="W158" s="30">
        <v>1035557.5994469548</v>
      </c>
      <c r="X158" s="32">
        <v>-534096.59944695479</v>
      </c>
      <c r="Y158" s="31">
        <v>29760</v>
      </c>
      <c r="Z158" s="31">
        <v>-50481</v>
      </c>
      <c r="AA158" s="31">
        <v>-38262</v>
      </c>
      <c r="AB158" s="31">
        <v>0</v>
      </c>
      <c r="AC158" s="33">
        <v>0</v>
      </c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</row>
    <row r="159" spans="1:442" s="35" customFormat="1">
      <c r="A159" s="36">
        <v>8202</v>
      </c>
      <c r="B159" s="37" t="s">
        <v>298</v>
      </c>
      <c r="C159" s="27">
        <v>2848341.6952</v>
      </c>
      <c r="D159" s="28">
        <v>2.6589999999999999E-3</v>
      </c>
      <c r="E159" s="28">
        <v>2.7011800000000001E-3</v>
      </c>
      <c r="F159" s="32">
        <v>32040063</v>
      </c>
      <c r="G159" s="31">
        <v>37088563</v>
      </c>
      <c r="H159" s="33">
        <v>27857578</v>
      </c>
      <c r="I159" s="32">
        <v>1930448</v>
      </c>
      <c r="J159" s="31">
        <v>-468037.40310522617</v>
      </c>
      <c r="K159" s="31">
        <v>1462410.5968947739</v>
      </c>
      <c r="L159" s="31">
        <v>-638160</v>
      </c>
      <c r="M159" s="33">
        <v>824250.59689477389</v>
      </c>
      <c r="N159" s="32">
        <v>607551</v>
      </c>
      <c r="O159" s="31">
        <v>0</v>
      </c>
      <c r="P159" s="31">
        <v>345753</v>
      </c>
      <c r="Q159" s="31">
        <v>0</v>
      </c>
      <c r="R159" s="33">
        <v>953304</v>
      </c>
      <c r="S159" s="32">
        <v>0</v>
      </c>
      <c r="T159" s="31">
        <v>0</v>
      </c>
      <c r="U159" s="31">
        <v>616087</v>
      </c>
      <c r="V159" s="31">
        <v>236616.48860943271</v>
      </c>
      <c r="W159" s="30">
        <v>852703.48860943271</v>
      </c>
      <c r="X159" s="32">
        <v>227676.51139056729</v>
      </c>
      <c r="Y159" s="31">
        <v>64116</v>
      </c>
      <c r="Z159" s="31">
        <v>-108761</v>
      </c>
      <c r="AA159" s="31">
        <v>-82431</v>
      </c>
      <c r="AB159" s="31">
        <v>0</v>
      </c>
      <c r="AC159" s="33">
        <v>0</v>
      </c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</row>
    <row r="160" spans="1:442" s="35" customFormat="1">
      <c r="A160" s="36">
        <v>8204</v>
      </c>
      <c r="B160" s="37" t="s">
        <v>299</v>
      </c>
      <c r="C160" s="27">
        <v>3945763.8744000001</v>
      </c>
      <c r="D160" s="28">
        <v>3.66293E-3</v>
      </c>
      <c r="E160" s="28">
        <v>3.66928E-3</v>
      </c>
      <c r="F160" s="32">
        <v>44137085</v>
      </c>
      <c r="G160" s="31">
        <v>51091693</v>
      </c>
      <c r="H160" s="33">
        <v>38375464</v>
      </c>
      <c r="I160" s="32">
        <v>2659307</v>
      </c>
      <c r="J160" s="31">
        <v>468248.6705483339</v>
      </c>
      <c r="K160" s="31">
        <v>3127555.6705483338</v>
      </c>
      <c r="L160" s="31">
        <v>-879103</v>
      </c>
      <c r="M160" s="33">
        <v>2248452.6705483338</v>
      </c>
      <c r="N160" s="32">
        <v>836937</v>
      </c>
      <c r="O160" s="31">
        <v>0</v>
      </c>
      <c r="P160" s="31">
        <v>476296</v>
      </c>
      <c r="Q160" s="31">
        <v>0</v>
      </c>
      <c r="R160" s="33">
        <v>1313233</v>
      </c>
      <c r="S160" s="32">
        <v>0</v>
      </c>
      <c r="T160" s="31">
        <v>0</v>
      </c>
      <c r="U160" s="31">
        <v>848696</v>
      </c>
      <c r="V160" s="31">
        <v>243.91493691087706</v>
      </c>
      <c r="W160" s="30">
        <v>848939.91493691085</v>
      </c>
      <c r="X160" s="32">
        <v>639347.08506308915</v>
      </c>
      <c r="Y160" s="31">
        <v>88324</v>
      </c>
      <c r="Z160" s="31">
        <v>-149824</v>
      </c>
      <c r="AA160" s="31">
        <v>-113554</v>
      </c>
      <c r="AB160" s="31">
        <v>0</v>
      </c>
      <c r="AC160" s="33">
        <v>0</v>
      </c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</row>
    <row r="161" spans="1:442" s="35" customFormat="1">
      <c r="A161" s="36">
        <v>8205</v>
      </c>
      <c r="B161" s="37" t="s">
        <v>300</v>
      </c>
      <c r="C161" s="27">
        <v>4848751.5759999994</v>
      </c>
      <c r="D161" s="28">
        <v>4.5128599999999996E-3</v>
      </c>
      <c r="E161" s="28">
        <v>4.4828200000000002E-3</v>
      </c>
      <c r="F161" s="32">
        <v>54378458</v>
      </c>
      <c r="G161" s="31">
        <v>62946782</v>
      </c>
      <c r="H161" s="33">
        <v>47279936</v>
      </c>
      <c r="I161" s="32">
        <v>3276361</v>
      </c>
      <c r="J161" s="31">
        <v>77466.121581952524</v>
      </c>
      <c r="K161" s="31">
        <v>3353827.1215819526</v>
      </c>
      <c r="L161" s="31">
        <v>-1083086</v>
      </c>
      <c r="M161" s="33">
        <v>2270741.1215819526</v>
      </c>
      <c r="N161" s="32">
        <v>1031136</v>
      </c>
      <c r="O161" s="31">
        <v>0</v>
      </c>
      <c r="P161" s="31">
        <v>586813</v>
      </c>
      <c r="Q161" s="31">
        <v>224016.58474343407</v>
      </c>
      <c r="R161" s="33">
        <v>1841965.5847434341</v>
      </c>
      <c r="S161" s="32">
        <v>0</v>
      </c>
      <c r="T161" s="31">
        <v>0</v>
      </c>
      <c r="U161" s="31">
        <v>1045623</v>
      </c>
      <c r="V161" s="31">
        <v>0</v>
      </c>
      <c r="W161" s="30">
        <v>1045623</v>
      </c>
      <c r="X161" s="32">
        <v>1012015.5847434341</v>
      </c>
      <c r="Y161" s="31">
        <v>108818</v>
      </c>
      <c r="Z161" s="31">
        <v>-184589</v>
      </c>
      <c r="AA161" s="31">
        <v>-139902</v>
      </c>
      <c r="AB161" s="31">
        <v>0</v>
      </c>
      <c r="AC161" s="33">
        <v>0</v>
      </c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</row>
    <row r="162" spans="1:442" s="35" customFormat="1">
      <c r="A162" s="36">
        <v>8208</v>
      </c>
      <c r="B162" s="37" t="s">
        <v>301</v>
      </c>
      <c r="C162" s="27">
        <v>6378540.6943999995</v>
      </c>
      <c r="D162" s="28">
        <v>5.9061799999999996E-3</v>
      </c>
      <c r="E162" s="28">
        <v>5.9889499999999998E-3</v>
      </c>
      <c r="F162" s="32">
        <v>71167499</v>
      </c>
      <c r="G162" s="31">
        <v>82381245</v>
      </c>
      <c r="H162" s="33">
        <v>61877349</v>
      </c>
      <c r="I162" s="32">
        <v>4287919</v>
      </c>
      <c r="J162" s="31">
        <v>3366849.7759813028</v>
      </c>
      <c r="K162" s="31">
        <v>7654768.7759813033</v>
      </c>
      <c r="L162" s="31">
        <v>-1417483</v>
      </c>
      <c r="M162" s="33">
        <v>6237285.7759813033</v>
      </c>
      <c r="N162" s="32">
        <v>1349493</v>
      </c>
      <c r="O162" s="31">
        <v>0</v>
      </c>
      <c r="P162" s="31">
        <v>767988</v>
      </c>
      <c r="Q162" s="31">
        <v>0</v>
      </c>
      <c r="R162" s="33">
        <v>2117481</v>
      </c>
      <c r="S162" s="32">
        <v>0</v>
      </c>
      <c r="T162" s="31">
        <v>0</v>
      </c>
      <c r="U162" s="31">
        <v>1368453</v>
      </c>
      <c r="V162" s="31">
        <v>433877.77052160352</v>
      </c>
      <c r="W162" s="30">
        <v>1802330.7705216035</v>
      </c>
      <c r="X162" s="32">
        <v>597411.22947839648</v>
      </c>
      <c r="Y162" s="31">
        <v>142415</v>
      </c>
      <c r="Z162" s="31">
        <v>-241579</v>
      </c>
      <c r="AA162" s="31">
        <v>-183097</v>
      </c>
      <c r="AB162" s="31">
        <v>0</v>
      </c>
      <c r="AC162" s="33">
        <v>0</v>
      </c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</row>
    <row r="163" spans="1:442" s="35" customFormat="1">
      <c r="A163" s="36">
        <v>8209</v>
      </c>
      <c r="B163" s="37" t="s">
        <v>522</v>
      </c>
      <c r="C163" s="27">
        <v>2467678.2895999998</v>
      </c>
      <c r="D163" s="28">
        <v>2.2809200000000001E-3</v>
      </c>
      <c r="E163" s="28">
        <v>2.1714099999999999E-3</v>
      </c>
      <c r="F163" s="32">
        <v>27484325</v>
      </c>
      <c r="G163" s="31">
        <v>31814985</v>
      </c>
      <c r="H163" s="33">
        <v>23896543</v>
      </c>
      <c r="I163" s="32">
        <v>1655960</v>
      </c>
      <c r="J163" s="31">
        <v>2359845.5349835637</v>
      </c>
      <c r="K163" s="31">
        <v>4015805.5349835637</v>
      </c>
      <c r="L163" s="31">
        <v>-547421</v>
      </c>
      <c r="M163" s="33">
        <v>3468384.5349835637</v>
      </c>
      <c r="N163" s="32">
        <v>521164</v>
      </c>
      <c r="O163" s="31">
        <v>0</v>
      </c>
      <c r="P163" s="31">
        <v>296591</v>
      </c>
      <c r="Q163" s="31">
        <v>695585.08742762124</v>
      </c>
      <c r="R163" s="33">
        <v>1513340.0874276212</v>
      </c>
      <c r="S163" s="32">
        <v>0</v>
      </c>
      <c r="T163" s="31">
        <v>0</v>
      </c>
      <c r="U163" s="31">
        <v>528486</v>
      </c>
      <c r="V163" s="31">
        <v>0</v>
      </c>
      <c r="W163" s="30">
        <v>528486</v>
      </c>
      <c r="X163" s="32">
        <v>1093861.0874276212</v>
      </c>
      <c r="Y163" s="31">
        <v>54999</v>
      </c>
      <c r="Z163" s="31">
        <v>-93296</v>
      </c>
      <c r="AA163" s="31">
        <v>-70710</v>
      </c>
      <c r="AB163" s="31">
        <v>0</v>
      </c>
      <c r="AC163" s="33">
        <v>0</v>
      </c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</row>
    <row r="164" spans="1:442" s="35" customFormat="1">
      <c r="A164" s="36">
        <v>8210</v>
      </c>
      <c r="B164" s="37" t="s">
        <v>464</v>
      </c>
      <c r="C164" s="27">
        <v>12040721.7212</v>
      </c>
      <c r="D164" s="28">
        <v>1.1146339999999999E-2</v>
      </c>
      <c r="E164" s="28">
        <v>1.1155480000000001E-2</v>
      </c>
      <c r="F164" s="32">
        <v>134309679</v>
      </c>
      <c r="G164" s="31">
        <v>155472635</v>
      </c>
      <c r="H164" s="33">
        <v>116776999</v>
      </c>
      <c r="I164" s="32">
        <v>8092303</v>
      </c>
      <c r="J164" s="31">
        <v>-1168784.2655420415</v>
      </c>
      <c r="K164" s="31">
        <v>6923518.7344579585</v>
      </c>
      <c r="L164" s="31">
        <v>-2675122</v>
      </c>
      <c r="M164" s="33">
        <v>4248396.7344579585</v>
      </c>
      <c r="N164" s="32">
        <v>2546809</v>
      </c>
      <c r="O164" s="31">
        <v>0</v>
      </c>
      <c r="P164" s="31">
        <v>1449373</v>
      </c>
      <c r="Q164" s="31">
        <v>77658.537816616416</v>
      </c>
      <c r="R164" s="33">
        <v>4073840.5378166162</v>
      </c>
      <c r="S164" s="32">
        <v>0</v>
      </c>
      <c r="T164" s="31">
        <v>0</v>
      </c>
      <c r="U164" s="31">
        <v>2582591</v>
      </c>
      <c r="V164" s="31">
        <v>0</v>
      </c>
      <c r="W164" s="30">
        <v>2582591</v>
      </c>
      <c r="X164" s="32">
        <v>2023942.5378166165</v>
      </c>
      <c r="Y164" s="31">
        <v>268770</v>
      </c>
      <c r="Z164" s="31">
        <v>-455917</v>
      </c>
      <c r="AA164" s="31">
        <v>-345546</v>
      </c>
      <c r="AB164" s="31">
        <v>0</v>
      </c>
      <c r="AC164" s="33">
        <v>0</v>
      </c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</row>
    <row r="165" spans="1:442" s="35" customFormat="1">
      <c r="A165" s="36">
        <v>8211</v>
      </c>
      <c r="B165" s="37" t="s">
        <v>302</v>
      </c>
      <c r="C165" s="27">
        <v>0</v>
      </c>
      <c r="D165" s="28">
        <v>0</v>
      </c>
      <c r="E165" s="28">
        <v>0</v>
      </c>
      <c r="F165" s="32">
        <v>0</v>
      </c>
      <c r="G165" s="31">
        <v>0</v>
      </c>
      <c r="H165" s="33">
        <v>0</v>
      </c>
      <c r="I165" s="32">
        <v>0</v>
      </c>
      <c r="J165" s="31">
        <v>0</v>
      </c>
      <c r="K165" s="31">
        <v>0</v>
      </c>
      <c r="L165" s="31">
        <v>0</v>
      </c>
      <c r="M165" s="33">
        <v>0</v>
      </c>
      <c r="N165" s="32">
        <v>0</v>
      </c>
      <c r="O165" s="31">
        <v>0</v>
      </c>
      <c r="P165" s="31">
        <v>0</v>
      </c>
      <c r="Q165" s="31">
        <v>0</v>
      </c>
      <c r="R165" s="33">
        <v>0</v>
      </c>
      <c r="S165" s="32">
        <v>0</v>
      </c>
      <c r="T165" s="31">
        <v>0</v>
      </c>
      <c r="U165" s="31">
        <v>0</v>
      </c>
      <c r="V165" s="31">
        <v>0</v>
      </c>
      <c r="W165" s="30">
        <v>0</v>
      </c>
      <c r="X165" s="32">
        <v>0</v>
      </c>
      <c r="Y165" s="31">
        <v>0</v>
      </c>
      <c r="Z165" s="31">
        <v>0</v>
      </c>
      <c r="AA165" s="31">
        <v>0</v>
      </c>
      <c r="AB165" s="31">
        <v>0</v>
      </c>
      <c r="AC165" s="33">
        <v>0</v>
      </c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</row>
    <row r="166" spans="1:442" s="35" customFormat="1">
      <c r="A166" s="36">
        <v>8213</v>
      </c>
      <c r="B166" s="37" t="s">
        <v>303</v>
      </c>
      <c r="C166" s="27">
        <v>2879659.4456000002</v>
      </c>
      <c r="D166" s="28">
        <v>2.6429700000000001E-3</v>
      </c>
      <c r="E166" s="28">
        <v>2.2666499999999998E-3</v>
      </c>
      <c r="F166" s="32">
        <v>31846907</v>
      </c>
      <c r="G166" s="31">
        <v>36864972</v>
      </c>
      <c r="H166" s="33">
        <v>27689637</v>
      </c>
      <c r="I166" s="32">
        <v>1918810</v>
      </c>
      <c r="J166" s="31">
        <v>6910203.3136093775</v>
      </c>
      <c r="K166" s="31">
        <v>8829013.3136093765</v>
      </c>
      <c r="L166" s="31">
        <v>-634313</v>
      </c>
      <c r="M166" s="33">
        <v>8194700.3136093765</v>
      </c>
      <c r="N166" s="32">
        <v>603888</v>
      </c>
      <c r="O166" s="31">
        <v>0</v>
      </c>
      <c r="P166" s="31">
        <v>343669</v>
      </c>
      <c r="Q166" s="31">
        <v>2333920.9975303421</v>
      </c>
      <c r="R166" s="33">
        <v>3281477.9975303421</v>
      </c>
      <c r="S166" s="32">
        <v>0</v>
      </c>
      <c r="T166" s="31">
        <v>0</v>
      </c>
      <c r="U166" s="31">
        <v>612372</v>
      </c>
      <c r="V166" s="31">
        <v>0</v>
      </c>
      <c r="W166" s="30">
        <v>612372</v>
      </c>
      <c r="X166" s="32">
        <v>2795414.9975303421</v>
      </c>
      <c r="Y166" s="31">
        <v>63729</v>
      </c>
      <c r="Z166" s="31">
        <v>-108105</v>
      </c>
      <c r="AA166" s="31">
        <v>-81933</v>
      </c>
      <c r="AB166" s="31">
        <v>0</v>
      </c>
      <c r="AC166" s="33">
        <v>0</v>
      </c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</row>
    <row r="167" spans="1:442" s="35" customFormat="1">
      <c r="A167" s="36">
        <v>8216</v>
      </c>
      <c r="B167" s="37" t="s">
        <v>304</v>
      </c>
      <c r="C167" s="27">
        <v>1750067.0004</v>
      </c>
      <c r="D167" s="28">
        <v>1.6239099999999999E-3</v>
      </c>
      <c r="E167" s="28">
        <v>1.67771E-3</v>
      </c>
      <c r="F167" s="32">
        <v>19567574</v>
      </c>
      <c r="G167" s="31">
        <v>22650804</v>
      </c>
      <c r="H167" s="33">
        <v>17013238</v>
      </c>
      <c r="I167" s="32">
        <v>1178967</v>
      </c>
      <c r="J167" s="31">
        <v>-499782.34917997249</v>
      </c>
      <c r="K167" s="31">
        <v>679184.65082002757</v>
      </c>
      <c r="L167" s="31">
        <v>-389738</v>
      </c>
      <c r="M167" s="33">
        <v>289446.65082002757</v>
      </c>
      <c r="N167" s="32">
        <v>371045</v>
      </c>
      <c r="O167" s="31">
        <v>0</v>
      </c>
      <c r="P167" s="31">
        <v>211159</v>
      </c>
      <c r="Q167" s="31">
        <v>0</v>
      </c>
      <c r="R167" s="33">
        <v>582204</v>
      </c>
      <c r="S167" s="32">
        <v>0</v>
      </c>
      <c r="T167" s="31">
        <v>0</v>
      </c>
      <c r="U167" s="31">
        <v>376258</v>
      </c>
      <c r="V167" s="31">
        <v>310033.75373212993</v>
      </c>
      <c r="W167" s="30">
        <v>686291.75373212993</v>
      </c>
      <c r="X167" s="32">
        <v>-26479.753732129931</v>
      </c>
      <c r="Y167" s="31">
        <v>39157</v>
      </c>
      <c r="Z167" s="31">
        <v>-66423</v>
      </c>
      <c r="AA167" s="31">
        <v>-50342</v>
      </c>
      <c r="AB167" s="31">
        <v>0</v>
      </c>
      <c r="AC167" s="33">
        <v>0</v>
      </c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</row>
    <row r="168" spans="1:442" s="35" customFormat="1">
      <c r="A168" s="36">
        <v>8220</v>
      </c>
      <c r="B168" s="37" t="s">
        <v>305</v>
      </c>
      <c r="C168" s="27">
        <v>8135240.124400001</v>
      </c>
      <c r="D168" s="28">
        <v>7.5391E-3</v>
      </c>
      <c r="E168" s="28">
        <v>7.4434899999999997E-3</v>
      </c>
      <c r="F168" s="32">
        <v>90843640</v>
      </c>
      <c r="G168" s="31">
        <v>105157723</v>
      </c>
      <c r="H168" s="33">
        <v>78984983</v>
      </c>
      <c r="I168" s="32">
        <v>5473427</v>
      </c>
      <c r="J168" s="31">
        <v>2244402.5779963266</v>
      </c>
      <c r="K168" s="31">
        <v>7717829.5779963266</v>
      </c>
      <c r="L168" s="31">
        <v>-1809384</v>
      </c>
      <c r="M168" s="33">
        <v>5908445.5779963266</v>
      </c>
      <c r="N168" s="32">
        <v>1722597</v>
      </c>
      <c r="O168" s="31">
        <v>0</v>
      </c>
      <c r="P168" s="31">
        <v>980319</v>
      </c>
      <c r="Q168" s="31">
        <v>667757.96986326599</v>
      </c>
      <c r="R168" s="33">
        <v>3370673.9698632658</v>
      </c>
      <c r="S168" s="32">
        <v>0</v>
      </c>
      <c r="T168" s="31">
        <v>0</v>
      </c>
      <c r="U168" s="31">
        <v>1746799</v>
      </c>
      <c r="V168" s="31">
        <v>0</v>
      </c>
      <c r="W168" s="30">
        <v>1746799</v>
      </c>
      <c r="X168" s="32">
        <v>1984174.969863266</v>
      </c>
      <c r="Y168" s="31">
        <v>181789</v>
      </c>
      <c r="Z168" s="31">
        <v>-308370</v>
      </c>
      <c r="AA168" s="31">
        <v>-233719.00000000023</v>
      </c>
      <c r="AB168" s="31">
        <v>0</v>
      </c>
      <c r="AC168" s="33">
        <v>0</v>
      </c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</row>
    <row r="169" spans="1:442" s="35" customFormat="1">
      <c r="A169" s="36">
        <v>8221</v>
      </c>
      <c r="B169" s="37" t="s">
        <v>306</v>
      </c>
      <c r="C169" s="27">
        <v>2660515.6828000001</v>
      </c>
      <c r="D169" s="28">
        <v>2.4712800000000002E-3</v>
      </c>
      <c r="E169" s="28">
        <v>2.55493E-3</v>
      </c>
      <c r="F169" s="32">
        <v>29778100</v>
      </c>
      <c r="G169" s="31">
        <v>34470186</v>
      </c>
      <c r="H169" s="33">
        <v>25890890</v>
      </c>
      <c r="I169" s="32">
        <v>1794163</v>
      </c>
      <c r="J169" s="31">
        <v>-641356.14275313215</v>
      </c>
      <c r="K169" s="31">
        <v>1152806.8572468678</v>
      </c>
      <c r="L169" s="31">
        <v>-593107</v>
      </c>
      <c r="M169" s="33">
        <v>559699.85724686785</v>
      </c>
      <c r="N169" s="32">
        <v>564659</v>
      </c>
      <c r="O169" s="31">
        <v>0</v>
      </c>
      <c r="P169" s="31">
        <v>321344</v>
      </c>
      <c r="Q169" s="31">
        <v>0</v>
      </c>
      <c r="R169" s="33">
        <v>886003</v>
      </c>
      <c r="S169" s="32">
        <v>0</v>
      </c>
      <c r="T169" s="31">
        <v>0</v>
      </c>
      <c r="U169" s="31">
        <v>572592</v>
      </c>
      <c r="V169" s="31">
        <v>483965.48862641712</v>
      </c>
      <c r="W169" s="30">
        <v>1056557.4886264172</v>
      </c>
      <c r="X169" s="32">
        <v>-52450.488626417122</v>
      </c>
      <c r="Y169" s="31">
        <v>59590</v>
      </c>
      <c r="Z169" s="31">
        <v>-101082</v>
      </c>
      <c r="AA169" s="31">
        <v>-76612</v>
      </c>
      <c r="AB169" s="31">
        <v>0</v>
      </c>
      <c r="AC169" s="33">
        <v>0</v>
      </c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</row>
    <row r="170" spans="1:442" s="35" customFormat="1">
      <c r="A170" s="36">
        <v>9940</v>
      </c>
      <c r="B170" s="37" t="s">
        <v>470</v>
      </c>
      <c r="C170" s="27">
        <v>0</v>
      </c>
      <c r="D170" s="28">
        <v>0</v>
      </c>
      <c r="E170" s="28">
        <v>0</v>
      </c>
      <c r="F170" s="32">
        <v>0</v>
      </c>
      <c r="G170" s="31">
        <v>0</v>
      </c>
      <c r="H170" s="33">
        <v>0</v>
      </c>
      <c r="I170" s="32">
        <v>0</v>
      </c>
      <c r="J170" s="31">
        <v>0</v>
      </c>
      <c r="K170" s="31">
        <v>0</v>
      </c>
      <c r="L170" s="31">
        <v>0</v>
      </c>
      <c r="M170" s="33">
        <v>0</v>
      </c>
      <c r="N170" s="32">
        <v>0</v>
      </c>
      <c r="O170" s="31">
        <v>0</v>
      </c>
      <c r="P170" s="31">
        <v>0</v>
      </c>
      <c r="Q170" s="31">
        <v>0</v>
      </c>
      <c r="R170" s="33">
        <v>0</v>
      </c>
      <c r="S170" s="32">
        <v>0</v>
      </c>
      <c r="T170" s="31">
        <v>0</v>
      </c>
      <c r="U170" s="31">
        <v>0</v>
      </c>
      <c r="V170" s="31">
        <v>0</v>
      </c>
      <c r="W170" s="30">
        <v>0</v>
      </c>
      <c r="X170" s="32">
        <v>0</v>
      </c>
      <c r="Y170" s="31">
        <v>0</v>
      </c>
      <c r="Z170" s="31">
        <v>0</v>
      </c>
      <c r="AA170" s="31">
        <v>0</v>
      </c>
      <c r="AB170" s="31">
        <v>0</v>
      </c>
      <c r="AC170" s="33">
        <v>0</v>
      </c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</row>
    <row r="171" spans="1:442" s="35" customFormat="1">
      <c r="A171" s="36">
        <v>10005</v>
      </c>
      <c r="B171" s="37" t="s">
        <v>307</v>
      </c>
      <c r="C171" s="27">
        <v>140893.97</v>
      </c>
      <c r="D171" s="28">
        <v>1.2695999999999999E-4</v>
      </c>
      <c r="E171" s="28">
        <v>1.0272000000000001E-4</v>
      </c>
      <c r="F171" s="32">
        <v>1529826</v>
      </c>
      <c r="G171" s="31">
        <v>1770878</v>
      </c>
      <c r="H171" s="33">
        <v>1330123</v>
      </c>
      <c r="I171" s="32">
        <v>92174</v>
      </c>
      <c r="J171" s="31">
        <v>120816.90673519195</v>
      </c>
      <c r="K171" s="31">
        <v>212990.90673519194</v>
      </c>
      <c r="L171" s="31">
        <v>-30470</v>
      </c>
      <c r="M171" s="33">
        <v>182520.90673519194</v>
      </c>
      <c r="N171" s="32">
        <v>29009</v>
      </c>
      <c r="O171" s="31">
        <v>0</v>
      </c>
      <c r="P171" s="31">
        <v>16509</v>
      </c>
      <c r="Q171" s="31">
        <v>150870.7072332635</v>
      </c>
      <c r="R171" s="33">
        <v>196388.7072332635</v>
      </c>
      <c r="S171" s="32">
        <v>0</v>
      </c>
      <c r="T171" s="31">
        <v>0</v>
      </c>
      <c r="U171" s="31">
        <v>29416</v>
      </c>
      <c r="V171" s="31">
        <v>0</v>
      </c>
      <c r="W171" s="30">
        <v>29416</v>
      </c>
      <c r="X171" s="32">
        <v>173039.7072332635</v>
      </c>
      <c r="Y171" s="31">
        <v>3061</v>
      </c>
      <c r="Z171" s="31">
        <v>-5193</v>
      </c>
      <c r="AA171" s="31">
        <v>-3935</v>
      </c>
      <c r="AB171" s="31">
        <v>0</v>
      </c>
      <c r="AC171" s="33">
        <v>0</v>
      </c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</row>
    <row r="172" spans="1:442" s="35" customFormat="1">
      <c r="A172" s="36">
        <v>10010</v>
      </c>
      <c r="B172" s="37" t="s">
        <v>308</v>
      </c>
      <c r="C172" s="27">
        <v>18546836.740400001</v>
      </c>
      <c r="D172" s="28">
        <v>1.7754510000000001E-2</v>
      </c>
      <c r="E172" s="28">
        <v>1.791719E-2</v>
      </c>
      <c r="F172" s="32">
        <v>213935923</v>
      </c>
      <c r="G172" s="31">
        <v>247645455</v>
      </c>
      <c r="H172" s="33">
        <v>186008895</v>
      </c>
      <c r="I172" s="32">
        <v>12889870</v>
      </c>
      <c r="J172" s="31">
        <v>-1449714.933217118</v>
      </c>
      <c r="K172" s="31">
        <v>11440155.066782882</v>
      </c>
      <c r="L172" s="31">
        <v>-4261082</v>
      </c>
      <c r="M172" s="33">
        <v>7179073.0667828824</v>
      </c>
      <c r="N172" s="32">
        <v>4056699</v>
      </c>
      <c r="O172" s="31">
        <v>0</v>
      </c>
      <c r="P172" s="31">
        <v>2308642</v>
      </c>
      <c r="Q172" s="31">
        <v>0</v>
      </c>
      <c r="R172" s="33">
        <v>6365341</v>
      </c>
      <c r="S172" s="32">
        <v>0</v>
      </c>
      <c r="T172" s="31">
        <v>0</v>
      </c>
      <c r="U172" s="31">
        <v>4113695</v>
      </c>
      <c r="V172" s="31">
        <v>1085823.9671322177</v>
      </c>
      <c r="W172" s="30">
        <v>5199518.9671322182</v>
      </c>
      <c r="X172" s="32">
        <v>2014325.0328677823</v>
      </c>
      <c r="Y172" s="31">
        <v>428111</v>
      </c>
      <c r="Z172" s="31">
        <v>-726210</v>
      </c>
      <c r="AA172" s="31">
        <v>-550404</v>
      </c>
      <c r="AB172" s="31">
        <v>0</v>
      </c>
      <c r="AC172" s="33">
        <v>0</v>
      </c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</row>
    <row r="173" spans="1:442" s="35" customFormat="1">
      <c r="A173" s="36">
        <v>20020</v>
      </c>
      <c r="B173" s="37" t="s">
        <v>309</v>
      </c>
      <c r="C173" s="27">
        <v>16421.21</v>
      </c>
      <c r="D173" s="28">
        <v>1.4800000000000001E-5</v>
      </c>
      <c r="E173" s="28">
        <v>1.434E-5</v>
      </c>
      <c r="F173" s="32">
        <v>178335</v>
      </c>
      <c r="G173" s="31">
        <v>206435</v>
      </c>
      <c r="H173" s="33">
        <v>155055</v>
      </c>
      <c r="I173" s="32">
        <v>10745</v>
      </c>
      <c r="J173" s="31">
        <v>11993.868780827999</v>
      </c>
      <c r="K173" s="31">
        <v>22738.868780828001</v>
      </c>
      <c r="L173" s="31">
        <v>-3552</v>
      </c>
      <c r="M173" s="33">
        <v>19186.868780828001</v>
      </c>
      <c r="N173" s="32">
        <v>3382</v>
      </c>
      <c r="O173" s="31">
        <v>0</v>
      </c>
      <c r="P173" s="31">
        <v>1924</v>
      </c>
      <c r="Q173" s="31">
        <v>3187.8540251610289</v>
      </c>
      <c r="R173" s="33">
        <v>8493.8540251610284</v>
      </c>
      <c r="S173" s="32">
        <v>0</v>
      </c>
      <c r="T173" s="31">
        <v>0</v>
      </c>
      <c r="U173" s="31">
        <v>3429</v>
      </c>
      <c r="V173" s="31">
        <v>0</v>
      </c>
      <c r="W173" s="30">
        <v>3429</v>
      </c>
      <c r="X173" s="32">
        <v>5771.8540251610284</v>
      </c>
      <c r="Y173" s="31">
        <v>357</v>
      </c>
      <c r="Z173" s="31">
        <v>-605</v>
      </c>
      <c r="AA173" s="31">
        <v>-459</v>
      </c>
      <c r="AB173" s="31">
        <v>0</v>
      </c>
      <c r="AC173" s="33">
        <v>0</v>
      </c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</row>
    <row r="174" spans="1:442" s="35" customFormat="1">
      <c r="A174" s="36">
        <v>20025</v>
      </c>
      <c r="B174" s="37" t="s">
        <v>129</v>
      </c>
      <c r="C174" s="27">
        <v>29298730.443200003</v>
      </c>
      <c r="D174" s="28">
        <v>2.7833110000000001E-2</v>
      </c>
      <c r="E174" s="28">
        <v>2.756772E-2</v>
      </c>
      <c r="F174" s="32">
        <v>335379692</v>
      </c>
      <c r="G174" s="31">
        <v>388224919</v>
      </c>
      <c r="H174" s="33">
        <v>291599489</v>
      </c>
      <c r="I174" s="32">
        <v>20206988</v>
      </c>
      <c r="J174" s="31">
        <v>4945898.9252808606</v>
      </c>
      <c r="K174" s="31">
        <v>25152886.925280862</v>
      </c>
      <c r="L174" s="31">
        <v>-6679946</v>
      </c>
      <c r="M174" s="33">
        <v>18472940.925280862</v>
      </c>
      <c r="N174" s="32">
        <v>6359542</v>
      </c>
      <c r="O174" s="31">
        <v>0</v>
      </c>
      <c r="P174" s="31">
        <v>3619176</v>
      </c>
      <c r="Q174" s="31">
        <v>1574003.2553666444</v>
      </c>
      <c r="R174" s="33">
        <v>11552721.255366644</v>
      </c>
      <c r="S174" s="32">
        <v>0</v>
      </c>
      <c r="T174" s="31">
        <v>0</v>
      </c>
      <c r="U174" s="31">
        <v>6448892</v>
      </c>
      <c r="V174" s="31">
        <v>0</v>
      </c>
      <c r="W174" s="30">
        <v>6448892</v>
      </c>
      <c r="X174" s="32">
        <v>6433996.2553666439</v>
      </c>
      <c r="Y174" s="31">
        <v>671135</v>
      </c>
      <c r="Z174" s="31">
        <v>-1138453</v>
      </c>
      <c r="AA174" s="31">
        <v>-862849</v>
      </c>
      <c r="AB174" s="31">
        <v>0</v>
      </c>
      <c r="AC174" s="33">
        <v>0</v>
      </c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</row>
    <row r="175" spans="1:442" s="35" customFormat="1">
      <c r="A175" s="36">
        <v>31030</v>
      </c>
      <c r="B175" s="37" t="s">
        <v>116</v>
      </c>
      <c r="C175" s="27">
        <v>38129694.934062295</v>
      </c>
      <c r="D175" s="28">
        <v>3.6432890000000002E-2</v>
      </c>
      <c r="E175" s="28">
        <v>3.9388550000000001E-2</v>
      </c>
      <c r="F175" s="32">
        <v>439004172</v>
      </c>
      <c r="G175" s="31">
        <v>508177338</v>
      </c>
      <c r="H175" s="33">
        <v>381696911</v>
      </c>
      <c r="I175" s="32">
        <v>26450475</v>
      </c>
      <c r="J175" s="31">
        <v>-21551229.387003113</v>
      </c>
      <c r="K175" s="31">
        <v>4899245.6129968874</v>
      </c>
      <c r="L175" s="31">
        <v>-8743894</v>
      </c>
      <c r="M175" s="33">
        <v>-3844648.3870031126</v>
      </c>
      <c r="N175" s="32">
        <v>8324492</v>
      </c>
      <c r="O175" s="31">
        <v>0</v>
      </c>
      <c r="P175" s="31">
        <v>4737417</v>
      </c>
      <c r="Q175" s="31">
        <v>0</v>
      </c>
      <c r="R175" s="33">
        <v>13061909</v>
      </c>
      <c r="S175" s="32">
        <v>0</v>
      </c>
      <c r="T175" s="31">
        <v>0</v>
      </c>
      <c r="U175" s="31">
        <v>8441449</v>
      </c>
      <c r="V175" s="31">
        <v>18150364.486133404</v>
      </c>
      <c r="W175" s="30">
        <v>26591813.486133404</v>
      </c>
      <c r="X175" s="32">
        <v>-11788747.486133404</v>
      </c>
      <c r="Y175" s="31">
        <v>878500</v>
      </c>
      <c r="Z175" s="31">
        <v>-1490208</v>
      </c>
      <c r="AA175" s="31">
        <v>-1129449</v>
      </c>
      <c r="AB175" s="31">
        <v>0</v>
      </c>
      <c r="AC175" s="33">
        <v>0</v>
      </c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</row>
    <row r="176" spans="1:442" s="35" customFormat="1">
      <c r="A176" s="36">
        <v>31035</v>
      </c>
      <c r="B176" s="37" t="s">
        <v>310</v>
      </c>
      <c r="C176" s="27">
        <v>6778094.2635904849</v>
      </c>
      <c r="D176" s="28">
        <v>6.4800300000000003E-3</v>
      </c>
      <c r="E176" s="28">
        <v>6.9591799999999997E-3</v>
      </c>
      <c r="F176" s="32">
        <v>78082200</v>
      </c>
      <c r="G176" s="31">
        <v>90385484</v>
      </c>
      <c r="H176" s="33">
        <v>67889411</v>
      </c>
      <c r="I176" s="32">
        <v>4704537</v>
      </c>
      <c r="J176" s="31">
        <v>-6750703.6019771611</v>
      </c>
      <c r="K176" s="31">
        <v>-2046166.6019771611</v>
      </c>
      <c r="L176" s="31">
        <v>-1555207</v>
      </c>
      <c r="M176" s="33">
        <v>-3601373.6019771611</v>
      </c>
      <c r="N176" s="32">
        <v>1480612</v>
      </c>
      <c r="O176" s="31">
        <v>0</v>
      </c>
      <c r="P176" s="31">
        <v>842607</v>
      </c>
      <c r="Q176" s="31">
        <v>0</v>
      </c>
      <c r="R176" s="33">
        <v>2323219</v>
      </c>
      <c r="S176" s="32">
        <v>0</v>
      </c>
      <c r="T176" s="31">
        <v>0</v>
      </c>
      <c r="U176" s="31">
        <v>1501414</v>
      </c>
      <c r="V176" s="31">
        <v>2946772.9597596144</v>
      </c>
      <c r="W176" s="30">
        <v>4448186.9597596144</v>
      </c>
      <c r="X176" s="32">
        <v>-1815281.9597596144</v>
      </c>
      <c r="Y176" s="31">
        <v>156252</v>
      </c>
      <c r="Z176" s="31">
        <v>-265052</v>
      </c>
      <c r="AA176" s="31">
        <v>-200886</v>
      </c>
      <c r="AB176" s="31">
        <v>0</v>
      </c>
      <c r="AC176" s="33">
        <v>0</v>
      </c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</row>
    <row r="177" spans="1:442" s="35" customFormat="1">
      <c r="A177" s="36">
        <v>31040</v>
      </c>
      <c r="B177" s="37" t="s">
        <v>117</v>
      </c>
      <c r="C177" s="27">
        <v>6166129.5779256774</v>
      </c>
      <c r="D177" s="28">
        <v>5.8917300000000004E-3</v>
      </c>
      <c r="E177" s="28">
        <v>6.5595499999999999E-3</v>
      </c>
      <c r="F177" s="32">
        <v>70993381</v>
      </c>
      <c r="G177" s="31">
        <v>82179692</v>
      </c>
      <c r="H177" s="33">
        <v>61725961</v>
      </c>
      <c r="I177" s="32">
        <v>4277428</v>
      </c>
      <c r="J177" s="31">
        <v>-4520103.4199503316</v>
      </c>
      <c r="K177" s="31">
        <v>-242675.41995033156</v>
      </c>
      <c r="L177" s="31">
        <v>-1414015</v>
      </c>
      <c r="M177" s="33">
        <v>-1656690.4199503316</v>
      </c>
      <c r="N177" s="32">
        <v>1346192</v>
      </c>
      <c r="O177" s="31">
        <v>0</v>
      </c>
      <c r="P177" s="31">
        <v>766109</v>
      </c>
      <c r="Q177" s="31">
        <v>0</v>
      </c>
      <c r="R177" s="33">
        <v>2112301</v>
      </c>
      <c r="S177" s="32">
        <v>0</v>
      </c>
      <c r="T177" s="31">
        <v>0</v>
      </c>
      <c r="U177" s="31">
        <v>1365105</v>
      </c>
      <c r="V177" s="31">
        <v>4090605.0537537467</v>
      </c>
      <c r="W177" s="30">
        <v>5455710.0537537467</v>
      </c>
      <c r="X177" s="32">
        <v>-3061839.0537537467</v>
      </c>
      <c r="Y177" s="31">
        <v>142066</v>
      </c>
      <c r="Z177" s="31">
        <v>-240988</v>
      </c>
      <c r="AA177" s="31">
        <v>-182648</v>
      </c>
      <c r="AB177" s="31">
        <v>0</v>
      </c>
      <c r="AC177" s="33">
        <v>0</v>
      </c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</row>
    <row r="178" spans="1:442" s="35" customFormat="1">
      <c r="A178" s="36">
        <v>31045</v>
      </c>
      <c r="B178" s="37" t="s">
        <v>311</v>
      </c>
      <c r="C178" s="27">
        <v>6231163.7552022291</v>
      </c>
      <c r="D178" s="28">
        <v>5.5797399999999997E-3</v>
      </c>
      <c r="E178" s="28">
        <v>5.3013000000000001E-3</v>
      </c>
      <c r="F178" s="32">
        <v>67234006</v>
      </c>
      <c r="G178" s="31">
        <v>77827958</v>
      </c>
      <c r="H178" s="33">
        <v>58457331</v>
      </c>
      <c r="I178" s="32">
        <v>4050921</v>
      </c>
      <c r="J178" s="31">
        <v>2669168.3185157496</v>
      </c>
      <c r="K178" s="31">
        <v>6720089.3185157496</v>
      </c>
      <c r="L178" s="31">
        <v>-1339138</v>
      </c>
      <c r="M178" s="33">
        <v>5380951.3185157496</v>
      </c>
      <c r="N178" s="32">
        <v>1274906</v>
      </c>
      <c r="O178" s="31">
        <v>0</v>
      </c>
      <c r="P178" s="31">
        <v>725541</v>
      </c>
      <c r="Q178" s="31">
        <v>1860578.1562708723</v>
      </c>
      <c r="R178" s="33">
        <v>3861025.1562708723</v>
      </c>
      <c r="S178" s="32">
        <v>0</v>
      </c>
      <c r="T178" s="31">
        <v>0</v>
      </c>
      <c r="U178" s="31">
        <v>1292818</v>
      </c>
      <c r="V178" s="31">
        <v>0</v>
      </c>
      <c r="W178" s="30">
        <v>1292818</v>
      </c>
      <c r="X178" s="32">
        <v>2834867.1562708723</v>
      </c>
      <c r="Y178" s="31">
        <v>134543</v>
      </c>
      <c r="Z178" s="31">
        <v>-228227</v>
      </c>
      <c r="AA178" s="31">
        <v>-172976</v>
      </c>
      <c r="AB178" s="31">
        <v>0</v>
      </c>
      <c r="AC178" s="33">
        <v>0</v>
      </c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</row>
    <row r="179" spans="1:442" s="35" customFormat="1">
      <c r="A179" s="36">
        <v>31066</v>
      </c>
      <c r="B179" s="37" t="s">
        <v>312</v>
      </c>
      <c r="C179" s="27">
        <v>425876.21732221625</v>
      </c>
      <c r="D179" s="28">
        <v>4.0692000000000001E-4</v>
      </c>
      <c r="E179" s="28">
        <v>4.2669000000000002E-4</v>
      </c>
      <c r="F179" s="32">
        <v>4903250</v>
      </c>
      <c r="G179" s="31">
        <v>5675847</v>
      </c>
      <c r="H179" s="33">
        <v>4263184</v>
      </c>
      <c r="I179" s="32">
        <v>295426</v>
      </c>
      <c r="J179" s="31">
        <v>-533457.16558041575</v>
      </c>
      <c r="K179" s="31">
        <v>-238031.16558041575</v>
      </c>
      <c r="L179" s="31">
        <v>-97661</v>
      </c>
      <c r="M179" s="33">
        <v>-335692.16558041575</v>
      </c>
      <c r="N179" s="32">
        <v>92976</v>
      </c>
      <c r="O179" s="31">
        <v>0</v>
      </c>
      <c r="P179" s="31">
        <v>52912</v>
      </c>
      <c r="Q179" s="31">
        <v>0</v>
      </c>
      <c r="R179" s="33">
        <v>145888</v>
      </c>
      <c r="S179" s="32">
        <v>0</v>
      </c>
      <c r="T179" s="31">
        <v>0</v>
      </c>
      <c r="U179" s="31">
        <v>94283</v>
      </c>
      <c r="V179" s="31">
        <v>122128.40197952137</v>
      </c>
      <c r="W179" s="30">
        <v>216411.40197952138</v>
      </c>
      <c r="X179" s="32">
        <v>-51075.401979521368</v>
      </c>
      <c r="Y179" s="31">
        <v>9812</v>
      </c>
      <c r="Z179" s="31">
        <v>-16644</v>
      </c>
      <c r="AA179" s="31">
        <v>-12615.999999999985</v>
      </c>
      <c r="AB179" s="31">
        <v>0</v>
      </c>
      <c r="AC179" s="33">
        <v>0</v>
      </c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</row>
    <row r="180" spans="1:442" s="35" customFormat="1">
      <c r="A180" s="36">
        <v>31070</v>
      </c>
      <c r="B180" s="37" t="s">
        <v>313</v>
      </c>
      <c r="C180" s="27">
        <v>1261460.9919473515</v>
      </c>
      <c r="D180" s="28">
        <v>1.2047399999999999E-3</v>
      </c>
      <c r="E180" s="28">
        <v>1.2568799999999999E-3</v>
      </c>
      <c r="F180" s="32">
        <v>14516715</v>
      </c>
      <c r="G180" s="31">
        <v>16804090</v>
      </c>
      <c r="H180" s="33">
        <v>12621715</v>
      </c>
      <c r="I180" s="32">
        <v>874648</v>
      </c>
      <c r="J180" s="31">
        <v>-227977.25767261579</v>
      </c>
      <c r="K180" s="31">
        <v>646670.74232738419</v>
      </c>
      <c r="L180" s="31">
        <v>-289138</v>
      </c>
      <c r="M180" s="33">
        <v>357532.74232738419</v>
      </c>
      <c r="N180" s="32">
        <v>275269</v>
      </c>
      <c r="O180" s="31">
        <v>0</v>
      </c>
      <c r="P180" s="31">
        <v>156654</v>
      </c>
      <c r="Q180" s="31">
        <v>0</v>
      </c>
      <c r="R180" s="33">
        <v>431923</v>
      </c>
      <c r="S180" s="32">
        <v>0</v>
      </c>
      <c r="T180" s="31">
        <v>0</v>
      </c>
      <c r="U180" s="31">
        <v>279137</v>
      </c>
      <c r="V180" s="31">
        <v>322385.07914075901</v>
      </c>
      <c r="W180" s="30">
        <v>601522.07914075907</v>
      </c>
      <c r="X180" s="32">
        <v>-112023.07914075901</v>
      </c>
      <c r="Y180" s="31">
        <v>29050</v>
      </c>
      <c r="Z180" s="31">
        <v>-49277</v>
      </c>
      <c r="AA180" s="31">
        <v>-37349</v>
      </c>
      <c r="AB180" s="31">
        <v>0</v>
      </c>
      <c r="AC180" s="33">
        <v>0</v>
      </c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</row>
    <row r="181" spans="1:442" s="35" customFormat="1">
      <c r="A181" s="36">
        <v>31074</v>
      </c>
      <c r="B181" s="37" t="s">
        <v>314</v>
      </c>
      <c r="C181" s="27">
        <v>21228340.380482722</v>
      </c>
      <c r="D181" s="28">
        <v>2.028367E-2</v>
      </c>
      <c r="E181" s="28">
        <v>1.492156E-2</v>
      </c>
      <c r="F181" s="32">
        <v>244411458</v>
      </c>
      <c r="G181" s="31">
        <v>282922970</v>
      </c>
      <c r="H181" s="33">
        <v>212506177</v>
      </c>
      <c r="I181" s="32">
        <v>14726054</v>
      </c>
      <c r="J181" s="31">
        <v>20035999.972752657</v>
      </c>
      <c r="K181" s="31">
        <v>34762053.972752661</v>
      </c>
      <c r="L181" s="31">
        <v>-4868081</v>
      </c>
      <c r="M181" s="33">
        <v>29893972.972752661</v>
      </c>
      <c r="N181" s="32">
        <v>4634583</v>
      </c>
      <c r="O181" s="31">
        <v>0</v>
      </c>
      <c r="P181" s="31">
        <v>2637512</v>
      </c>
      <c r="Q181" s="31">
        <v>32544231.674063887</v>
      </c>
      <c r="R181" s="33">
        <v>39816326.674063891</v>
      </c>
      <c r="S181" s="32">
        <v>0</v>
      </c>
      <c r="T181" s="31">
        <v>0</v>
      </c>
      <c r="U181" s="31">
        <v>4699697</v>
      </c>
      <c r="V181" s="31">
        <v>0</v>
      </c>
      <c r="W181" s="30">
        <v>4699697</v>
      </c>
      <c r="X181" s="32">
        <v>36086002.674063891</v>
      </c>
      <c r="Y181" s="31">
        <v>489097</v>
      </c>
      <c r="Z181" s="31">
        <v>-829659</v>
      </c>
      <c r="AA181" s="31">
        <v>-628811</v>
      </c>
      <c r="AB181" s="31">
        <v>0</v>
      </c>
      <c r="AC181" s="33">
        <v>0</v>
      </c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</row>
    <row r="182" spans="1:442" s="35" customFormat="1">
      <c r="A182" s="36">
        <v>31076</v>
      </c>
      <c r="B182" s="37" t="s">
        <v>315</v>
      </c>
      <c r="C182" s="27">
        <v>42831.983229397702</v>
      </c>
      <c r="D182" s="28">
        <v>4.0930000000000003E-5</v>
      </c>
      <c r="E182" s="28">
        <v>4.5899999999999998E-5</v>
      </c>
      <c r="F182" s="32">
        <v>493193</v>
      </c>
      <c r="G182" s="31">
        <v>570904</v>
      </c>
      <c r="H182" s="33">
        <v>428812</v>
      </c>
      <c r="I182" s="32">
        <v>29715</v>
      </c>
      <c r="J182" s="31">
        <v>-54002.274369510378</v>
      </c>
      <c r="K182" s="31">
        <v>-24287.274369510378</v>
      </c>
      <c r="L182" s="31">
        <v>-9823</v>
      </c>
      <c r="M182" s="33">
        <v>-34110.274369510378</v>
      </c>
      <c r="N182" s="32">
        <v>9352</v>
      </c>
      <c r="O182" s="31">
        <v>0</v>
      </c>
      <c r="P182" s="31">
        <v>5322</v>
      </c>
      <c r="Q182" s="31">
        <v>0</v>
      </c>
      <c r="R182" s="33">
        <v>14674</v>
      </c>
      <c r="S182" s="32">
        <v>0</v>
      </c>
      <c r="T182" s="31">
        <v>0</v>
      </c>
      <c r="U182" s="31">
        <v>9483</v>
      </c>
      <c r="V182" s="31">
        <v>30431.916339782627</v>
      </c>
      <c r="W182" s="30">
        <v>39914.916339782627</v>
      </c>
      <c r="X182" s="32">
        <v>-23284.916339782627</v>
      </c>
      <c r="Y182" s="31">
        <v>987</v>
      </c>
      <c r="Z182" s="31">
        <v>-1674</v>
      </c>
      <c r="AA182" s="31">
        <v>-1269</v>
      </c>
      <c r="AB182" s="31">
        <v>0</v>
      </c>
      <c r="AC182" s="33">
        <v>0</v>
      </c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</row>
    <row r="183" spans="1:442" s="35" customFormat="1">
      <c r="A183" s="36">
        <v>31082</v>
      </c>
      <c r="B183" s="37" t="s">
        <v>316</v>
      </c>
      <c r="C183" s="27">
        <v>664251.83106227708</v>
      </c>
      <c r="D183" s="28">
        <v>6.3469000000000004E-4</v>
      </c>
      <c r="E183" s="28">
        <v>5.7731000000000004E-4</v>
      </c>
      <c r="F183" s="32">
        <v>7647803</v>
      </c>
      <c r="G183" s="31">
        <v>8852855</v>
      </c>
      <c r="H183" s="33">
        <v>6649465</v>
      </c>
      <c r="I183" s="32">
        <v>460788</v>
      </c>
      <c r="J183" s="31">
        <v>607141.24114477751</v>
      </c>
      <c r="K183" s="31">
        <v>1067929.2411447775</v>
      </c>
      <c r="L183" s="31">
        <v>-152326</v>
      </c>
      <c r="M183" s="33">
        <v>915603.24114477751</v>
      </c>
      <c r="N183" s="32">
        <v>145019</v>
      </c>
      <c r="O183" s="31">
        <v>0</v>
      </c>
      <c r="P183" s="31">
        <v>82530</v>
      </c>
      <c r="Q183" s="31">
        <v>346401.38259376778</v>
      </c>
      <c r="R183" s="33">
        <v>573950.38259376772</v>
      </c>
      <c r="S183" s="32">
        <v>0</v>
      </c>
      <c r="T183" s="31">
        <v>0</v>
      </c>
      <c r="U183" s="31">
        <v>147057</v>
      </c>
      <c r="V183" s="31">
        <v>0</v>
      </c>
      <c r="W183" s="30">
        <v>147057</v>
      </c>
      <c r="X183" s="32">
        <v>457225.38259376778</v>
      </c>
      <c r="Y183" s="31">
        <v>15304</v>
      </c>
      <c r="Z183" s="31">
        <v>-25961</v>
      </c>
      <c r="AA183" s="31">
        <v>-19675</v>
      </c>
      <c r="AB183" s="31">
        <v>0</v>
      </c>
      <c r="AC183" s="33">
        <v>0</v>
      </c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</row>
    <row r="184" spans="1:442" s="35" customFormat="1">
      <c r="A184" s="36">
        <v>31085</v>
      </c>
      <c r="B184" s="37" t="s">
        <v>317</v>
      </c>
      <c r="C184" s="27">
        <v>321602.59107803914</v>
      </c>
      <c r="D184" s="28">
        <v>3.0728999999999999E-4</v>
      </c>
      <c r="E184" s="28">
        <v>3.3291000000000001E-4</v>
      </c>
      <c r="F184" s="32">
        <v>3702742</v>
      </c>
      <c r="G184" s="31">
        <v>4286177</v>
      </c>
      <c r="H184" s="33">
        <v>3219389</v>
      </c>
      <c r="I184" s="32">
        <v>223094</v>
      </c>
      <c r="J184" s="31">
        <v>-96481.706469740078</v>
      </c>
      <c r="K184" s="31">
        <v>126612.29353025992</v>
      </c>
      <c r="L184" s="31">
        <v>-73750</v>
      </c>
      <c r="M184" s="33">
        <v>52862.293530259922</v>
      </c>
      <c r="N184" s="32">
        <v>70212</v>
      </c>
      <c r="O184" s="31">
        <v>0</v>
      </c>
      <c r="P184" s="31">
        <v>39957</v>
      </c>
      <c r="Q184" s="31">
        <v>0</v>
      </c>
      <c r="R184" s="33">
        <v>110169</v>
      </c>
      <c r="S184" s="32">
        <v>0</v>
      </c>
      <c r="T184" s="31">
        <v>0</v>
      </c>
      <c r="U184" s="31">
        <v>71199</v>
      </c>
      <c r="V184" s="31">
        <v>157291.09849533284</v>
      </c>
      <c r="W184" s="30">
        <v>228490.09849533284</v>
      </c>
      <c r="X184" s="32">
        <v>-103635.09849533284</v>
      </c>
      <c r="Y184" s="31">
        <v>7410</v>
      </c>
      <c r="Z184" s="31">
        <v>-12569</v>
      </c>
      <c r="AA184" s="31">
        <v>-9527</v>
      </c>
      <c r="AB184" s="31">
        <v>0</v>
      </c>
      <c r="AC184" s="33">
        <v>0</v>
      </c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</row>
    <row r="185" spans="1:442" s="35" customFormat="1">
      <c r="A185" s="36">
        <v>31089</v>
      </c>
      <c r="B185" s="37" t="s">
        <v>318</v>
      </c>
      <c r="C185" s="27">
        <v>0</v>
      </c>
      <c r="D185" s="28">
        <v>0</v>
      </c>
      <c r="E185" s="28">
        <v>0</v>
      </c>
      <c r="F185" s="32">
        <v>0</v>
      </c>
      <c r="G185" s="31">
        <v>0</v>
      </c>
      <c r="H185" s="33">
        <v>0</v>
      </c>
      <c r="I185" s="32">
        <v>0</v>
      </c>
      <c r="J185" s="31">
        <v>-60664.718188740153</v>
      </c>
      <c r="K185" s="31">
        <v>-60664.718188740153</v>
      </c>
      <c r="L185" s="31">
        <v>0</v>
      </c>
      <c r="M185" s="33">
        <v>-60664.718188740153</v>
      </c>
      <c r="N185" s="32">
        <v>0</v>
      </c>
      <c r="O185" s="31">
        <v>0</v>
      </c>
      <c r="P185" s="31">
        <v>0</v>
      </c>
      <c r="Q185" s="31">
        <v>0</v>
      </c>
      <c r="R185" s="33">
        <v>0</v>
      </c>
      <c r="S185" s="32">
        <v>0</v>
      </c>
      <c r="T185" s="31">
        <v>0</v>
      </c>
      <c r="U185" s="31">
        <v>0</v>
      </c>
      <c r="V185" s="31">
        <v>0</v>
      </c>
      <c r="W185" s="30">
        <v>0</v>
      </c>
      <c r="X185" s="32">
        <v>0</v>
      </c>
      <c r="Y185" s="31">
        <v>0</v>
      </c>
      <c r="Z185" s="31">
        <v>0</v>
      </c>
      <c r="AA185" s="31">
        <v>0</v>
      </c>
      <c r="AB185" s="31">
        <v>0</v>
      </c>
      <c r="AC185" s="33">
        <v>0</v>
      </c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</row>
    <row r="186" spans="1:442" s="35" customFormat="1">
      <c r="A186" s="36">
        <v>31094</v>
      </c>
      <c r="B186" s="37" t="s">
        <v>319</v>
      </c>
      <c r="C186" s="27">
        <v>695071.28815363161</v>
      </c>
      <c r="D186" s="28">
        <v>6.6414000000000002E-4</v>
      </c>
      <c r="E186" s="28">
        <v>6.7568000000000001E-4</v>
      </c>
      <c r="F186" s="32">
        <v>8002665</v>
      </c>
      <c r="G186" s="31">
        <v>9263632</v>
      </c>
      <c r="H186" s="33">
        <v>6958004</v>
      </c>
      <c r="I186" s="32">
        <v>482169</v>
      </c>
      <c r="J186" s="31">
        <v>147562.95811156681</v>
      </c>
      <c r="K186" s="31">
        <v>629731.95811156684</v>
      </c>
      <c r="L186" s="31">
        <v>-159394</v>
      </c>
      <c r="M186" s="33">
        <v>470337.95811156684</v>
      </c>
      <c r="N186" s="32">
        <v>151748</v>
      </c>
      <c r="O186" s="31">
        <v>0</v>
      </c>
      <c r="P186" s="31">
        <v>86359</v>
      </c>
      <c r="Q186" s="31">
        <v>0</v>
      </c>
      <c r="R186" s="33">
        <v>238107</v>
      </c>
      <c r="S186" s="32">
        <v>0</v>
      </c>
      <c r="T186" s="31">
        <v>0</v>
      </c>
      <c r="U186" s="31">
        <v>153880</v>
      </c>
      <c r="V186" s="31">
        <v>73185.005365514793</v>
      </c>
      <c r="W186" s="30">
        <v>227065.00536551478</v>
      </c>
      <c r="X186" s="32">
        <v>42781.994634485207</v>
      </c>
      <c r="Y186" s="31">
        <v>16014</v>
      </c>
      <c r="Z186" s="31">
        <v>-27165</v>
      </c>
      <c r="AA186" s="31">
        <v>-20588.999999999985</v>
      </c>
      <c r="AB186" s="31">
        <v>0</v>
      </c>
      <c r="AC186" s="33">
        <v>0</v>
      </c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</row>
    <row r="187" spans="1:442" s="35" customFormat="1">
      <c r="A187" s="36">
        <v>31095</v>
      </c>
      <c r="B187" s="37" t="s">
        <v>118</v>
      </c>
      <c r="C187" s="27">
        <v>10066815.591712149</v>
      </c>
      <c r="D187" s="28">
        <v>9.6145699999999994E-3</v>
      </c>
      <c r="E187" s="28">
        <v>1.1228230000000001E-2</v>
      </c>
      <c r="F187" s="32">
        <v>115852362</v>
      </c>
      <c r="G187" s="31">
        <v>134107028</v>
      </c>
      <c r="H187" s="33">
        <v>100729085</v>
      </c>
      <c r="I187" s="32">
        <v>6980230</v>
      </c>
      <c r="J187" s="31">
        <v>-16946718.211165968</v>
      </c>
      <c r="K187" s="31">
        <v>-9966488.2111659683</v>
      </c>
      <c r="L187" s="31">
        <v>-2307497</v>
      </c>
      <c r="M187" s="33">
        <v>-12273985.211165968</v>
      </c>
      <c r="N187" s="32">
        <v>2196818</v>
      </c>
      <c r="O187" s="31">
        <v>0</v>
      </c>
      <c r="P187" s="31">
        <v>1250195</v>
      </c>
      <c r="Q187" s="31">
        <v>0</v>
      </c>
      <c r="R187" s="33">
        <v>3447013</v>
      </c>
      <c r="S187" s="32">
        <v>0</v>
      </c>
      <c r="T187" s="31">
        <v>0</v>
      </c>
      <c r="U187" s="31">
        <v>2227682</v>
      </c>
      <c r="V187" s="31">
        <v>9861458.9176766854</v>
      </c>
      <c r="W187" s="30">
        <v>12089140.917676685</v>
      </c>
      <c r="X187" s="32">
        <v>-8182639.9176766854</v>
      </c>
      <c r="Y187" s="31">
        <v>231835</v>
      </c>
      <c r="Z187" s="31">
        <v>-393263</v>
      </c>
      <c r="AA187" s="31">
        <v>-298060</v>
      </c>
      <c r="AB187" s="31">
        <v>0</v>
      </c>
      <c r="AC187" s="33">
        <v>0</v>
      </c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</row>
    <row r="188" spans="1:442" s="35" customFormat="1">
      <c r="A188" s="36">
        <v>31097</v>
      </c>
      <c r="B188" s="37" t="s">
        <v>471</v>
      </c>
      <c r="C188" s="27">
        <v>77590.761977456743</v>
      </c>
      <c r="D188" s="28">
        <v>7.4140000000000005E-5</v>
      </c>
      <c r="E188" s="28">
        <v>4.9899999999999997E-6</v>
      </c>
      <c r="F188" s="32">
        <v>893362</v>
      </c>
      <c r="G188" s="31">
        <v>1034128</v>
      </c>
      <c r="H188" s="33">
        <v>776743</v>
      </c>
      <c r="I188" s="32">
        <v>53826</v>
      </c>
      <c r="J188" s="31">
        <v>474972.24598166172</v>
      </c>
      <c r="K188" s="31">
        <v>528798.24598166172</v>
      </c>
      <c r="L188" s="31">
        <v>-17794</v>
      </c>
      <c r="M188" s="33">
        <v>511004.24598166172</v>
      </c>
      <c r="N188" s="32">
        <v>16940</v>
      </c>
      <c r="O188" s="31">
        <v>0</v>
      </c>
      <c r="P188" s="31">
        <v>9641</v>
      </c>
      <c r="Q188" s="31">
        <v>420523.74828252103</v>
      </c>
      <c r="R188" s="33">
        <v>447104.74828252103</v>
      </c>
      <c r="S188" s="32">
        <v>0</v>
      </c>
      <c r="T188" s="31">
        <v>0</v>
      </c>
      <c r="U188" s="31">
        <v>17178</v>
      </c>
      <c r="V188" s="31">
        <v>0</v>
      </c>
      <c r="W188" s="30">
        <v>17178</v>
      </c>
      <c r="X188" s="32">
        <v>433469.74828252103</v>
      </c>
      <c r="Y188" s="31">
        <v>1788</v>
      </c>
      <c r="Z188" s="31">
        <v>-3033</v>
      </c>
      <c r="AA188" s="31">
        <v>-2298</v>
      </c>
      <c r="AB188" s="31">
        <v>0</v>
      </c>
      <c r="AC188" s="33">
        <v>0</v>
      </c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</row>
    <row r="189" spans="1:442" s="35" customFormat="1">
      <c r="A189" s="36">
        <v>31099</v>
      </c>
      <c r="B189" s="37" t="s">
        <v>472</v>
      </c>
      <c r="C189" s="27">
        <v>0</v>
      </c>
      <c r="D189" s="28">
        <v>0</v>
      </c>
      <c r="E189" s="28">
        <v>0</v>
      </c>
      <c r="F189" s="32">
        <v>0</v>
      </c>
      <c r="G189" s="31">
        <v>0</v>
      </c>
      <c r="H189" s="33">
        <v>0</v>
      </c>
      <c r="I189" s="32">
        <v>0</v>
      </c>
      <c r="J189" s="31">
        <v>0</v>
      </c>
      <c r="K189" s="31">
        <v>0</v>
      </c>
      <c r="L189" s="31">
        <v>0</v>
      </c>
      <c r="M189" s="33">
        <v>0</v>
      </c>
      <c r="N189" s="32">
        <v>0</v>
      </c>
      <c r="O189" s="31">
        <v>0</v>
      </c>
      <c r="P189" s="31">
        <v>0</v>
      </c>
      <c r="Q189" s="31">
        <v>0</v>
      </c>
      <c r="R189" s="33">
        <v>0</v>
      </c>
      <c r="S189" s="32">
        <v>0</v>
      </c>
      <c r="T189" s="31">
        <v>0</v>
      </c>
      <c r="U189" s="31">
        <v>0</v>
      </c>
      <c r="V189" s="31">
        <v>0</v>
      </c>
      <c r="W189" s="30">
        <v>0</v>
      </c>
      <c r="X189" s="32">
        <v>0</v>
      </c>
      <c r="Y189" s="31">
        <v>0</v>
      </c>
      <c r="Z189" s="31">
        <v>0</v>
      </c>
      <c r="AA189" s="31">
        <v>0</v>
      </c>
      <c r="AB189" s="31">
        <v>0</v>
      </c>
      <c r="AC189" s="33">
        <v>0</v>
      </c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</row>
    <row r="190" spans="1:442" s="35" customFormat="1">
      <c r="A190" s="36">
        <v>31110</v>
      </c>
      <c r="B190" s="37" t="s">
        <v>320</v>
      </c>
      <c r="C190" s="27">
        <v>0</v>
      </c>
      <c r="D190" s="28">
        <v>0</v>
      </c>
      <c r="E190" s="28">
        <v>2.215E-5</v>
      </c>
      <c r="F190" s="32">
        <v>0</v>
      </c>
      <c r="G190" s="31">
        <v>0</v>
      </c>
      <c r="H190" s="33">
        <v>0</v>
      </c>
      <c r="I190" s="32">
        <v>0</v>
      </c>
      <c r="J190" s="31">
        <v>-974327.06414722058</v>
      </c>
      <c r="K190" s="31">
        <v>-974327.06414722058</v>
      </c>
      <c r="L190" s="31">
        <v>0</v>
      </c>
      <c r="M190" s="33">
        <v>-974327.06414722058</v>
      </c>
      <c r="N190" s="32">
        <v>0</v>
      </c>
      <c r="O190" s="31">
        <v>0</v>
      </c>
      <c r="P190" s="31">
        <v>0</v>
      </c>
      <c r="Q190" s="31">
        <v>0</v>
      </c>
      <c r="R190" s="33">
        <v>0</v>
      </c>
      <c r="S190" s="32">
        <v>0</v>
      </c>
      <c r="T190" s="31">
        <v>0</v>
      </c>
      <c r="U190" s="31">
        <v>0</v>
      </c>
      <c r="V190" s="31">
        <v>134807.26498844102</v>
      </c>
      <c r="W190" s="30">
        <v>134807.26498844102</v>
      </c>
      <c r="X190" s="32">
        <v>-134807.26498844102</v>
      </c>
      <c r="Y190" s="31">
        <v>0</v>
      </c>
      <c r="Z190" s="31">
        <v>0</v>
      </c>
      <c r="AA190" s="31">
        <v>0</v>
      </c>
      <c r="AB190" s="31">
        <v>0</v>
      </c>
      <c r="AC190" s="33">
        <v>0</v>
      </c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</row>
    <row r="191" spans="1:442" s="35" customFormat="1">
      <c r="A191" s="36">
        <v>31112</v>
      </c>
      <c r="B191" s="37" t="s">
        <v>321</v>
      </c>
      <c r="C191" s="27">
        <v>1937637.8080011553</v>
      </c>
      <c r="D191" s="28">
        <v>1.73438E-3</v>
      </c>
      <c r="E191" s="28">
        <v>1.64639E-3</v>
      </c>
      <c r="F191" s="32">
        <v>20898700</v>
      </c>
      <c r="G191" s="31">
        <v>24191674</v>
      </c>
      <c r="H191" s="33">
        <v>18170600</v>
      </c>
      <c r="I191" s="32">
        <v>1259169</v>
      </c>
      <c r="J191" s="31">
        <v>616456.48029693495</v>
      </c>
      <c r="K191" s="31">
        <v>1875625.480296935</v>
      </c>
      <c r="L191" s="31">
        <v>-416251</v>
      </c>
      <c r="M191" s="33">
        <v>1459374.480296935</v>
      </c>
      <c r="N191" s="32">
        <v>396286</v>
      </c>
      <c r="O191" s="31">
        <v>0</v>
      </c>
      <c r="P191" s="31">
        <v>225524</v>
      </c>
      <c r="Q191" s="31">
        <v>587479.82294803974</v>
      </c>
      <c r="R191" s="33">
        <v>1209289.8229480397</v>
      </c>
      <c r="S191" s="32">
        <v>0</v>
      </c>
      <c r="T191" s="31">
        <v>0</v>
      </c>
      <c r="U191" s="31">
        <v>401853</v>
      </c>
      <c r="V191" s="31">
        <v>0</v>
      </c>
      <c r="W191" s="30">
        <v>401853</v>
      </c>
      <c r="X191" s="32">
        <v>890322.82294803974</v>
      </c>
      <c r="Y191" s="31">
        <v>41821</v>
      </c>
      <c r="Z191" s="31">
        <v>-70941</v>
      </c>
      <c r="AA191" s="31">
        <v>-53766</v>
      </c>
      <c r="AB191" s="31">
        <v>0</v>
      </c>
      <c r="AC191" s="33">
        <v>0</v>
      </c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</row>
    <row r="192" spans="1:442" s="35" customFormat="1">
      <c r="A192" s="36">
        <v>31120</v>
      </c>
      <c r="B192" s="37" t="s">
        <v>322</v>
      </c>
      <c r="C192" s="27">
        <v>1155794.8768823999</v>
      </c>
      <c r="D192" s="28">
        <v>1.1043699999999999E-3</v>
      </c>
      <c r="E192" s="28">
        <v>1.1891499999999999E-3</v>
      </c>
      <c r="F192" s="32">
        <v>13307290</v>
      </c>
      <c r="G192" s="31">
        <v>15404098</v>
      </c>
      <c r="H192" s="33">
        <v>11570167</v>
      </c>
      <c r="I192" s="32">
        <v>801779</v>
      </c>
      <c r="J192" s="31">
        <v>-593535.55072451534</v>
      </c>
      <c r="K192" s="31">
        <v>208243.44927548466</v>
      </c>
      <c r="L192" s="31">
        <v>-265049</v>
      </c>
      <c r="M192" s="33">
        <v>-56805.550724515342</v>
      </c>
      <c r="N192" s="32">
        <v>252336</v>
      </c>
      <c r="O192" s="31">
        <v>0</v>
      </c>
      <c r="P192" s="31">
        <v>143603</v>
      </c>
      <c r="Q192" s="31">
        <v>0</v>
      </c>
      <c r="R192" s="33">
        <v>395939</v>
      </c>
      <c r="S192" s="32">
        <v>0</v>
      </c>
      <c r="T192" s="31">
        <v>0</v>
      </c>
      <c r="U192" s="31">
        <v>255881</v>
      </c>
      <c r="V192" s="31">
        <v>520892.37646650046</v>
      </c>
      <c r="W192" s="30">
        <v>776773.37646650046</v>
      </c>
      <c r="X192" s="32">
        <v>-328056.37646650046</v>
      </c>
      <c r="Y192" s="31">
        <v>26629</v>
      </c>
      <c r="Z192" s="31">
        <v>-45172</v>
      </c>
      <c r="AA192" s="31">
        <v>-34235</v>
      </c>
      <c r="AB192" s="31">
        <v>0</v>
      </c>
      <c r="AC192" s="33">
        <v>0</v>
      </c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</row>
    <row r="193" spans="1:442" s="35" customFormat="1">
      <c r="A193" s="36">
        <v>31125</v>
      </c>
      <c r="B193" s="37" t="s">
        <v>323</v>
      </c>
      <c r="C193" s="27">
        <v>973007.68792678008</v>
      </c>
      <c r="D193" s="28">
        <v>9.2971000000000004E-4</v>
      </c>
      <c r="E193" s="28">
        <v>1.06861E-3</v>
      </c>
      <c r="F193" s="32">
        <v>11202695</v>
      </c>
      <c r="G193" s="31">
        <v>12967886</v>
      </c>
      <c r="H193" s="33">
        <v>9740304</v>
      </c>
      <c r="I193" s="32">
        <v>674974</v>
      </c>
      <c r="J193" s="31">
        <v>-1091795.8651455147</v>
      </c>
      <c r="K193" s="31">
        <v>-416821.86514551472</v>
      </c>
      <c r="L193" s="31">
        <v>-223130</v>
      </c>
      <c r="M193" s="33">
        <v>-639951.86514551472</v>
      </c>
      <c r="N193" s="32">
        <v>212428</v>
      </c>
      <c r="O193" s="31">
        <v>0</v>
      </c>
      <c r="P193" s="31">
        <v>120891</v>
      </c>
      <c r="Q193" s="31">
        <v>0</v>
      </c>
      <c r="R193" s="33">
        <v>333319</v>
      </c>
      <c r="S193" s="32">
        <v>0</v>
      </c>
      <c r="T193" s="31">
        <v>0</v>
      </c>
      <c r="U193" s="31">
        <v>215412</v>
      </c>
      <c r="V193" s="31">
        <v>849492.74293323618</v>
      </c>
      <c r="W193" s="30">
        <v>1064904.7429332361</v>
      </c>
      <c r="X193" s="32">
        <v>-687154.74293323618</v>
      </c>
      <c r="Y193" s="31">
        <v>22418</v>
      </c>
      <c r="Z193" s="31">
        <v>-38028</v>
      </c>
      <c r="AA193" s="31">
        <v>-28821.000000000116</v>
      </c>
      <c r="AB193" s="31">
        <v>0</v>
      </c>
      <c r="AC193" s="33">
        <v>0</v>
      </c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</row>
    <row r="194" spans="1:442" s="35" customFormat="1">
      <c r="A194" s="36">
        <v>31135</v>
      </c>
      <c r="B194" s="37" t="s">
        <v>324</v>
      </c>
      <c r="C194" s="27">
        <v>0</v>
      </c>
      <c r="D194" s="28">
        <v>0</v>
      </c>
      <c r="E194" s="28">
        <v>0</v>
      </c>
      <c r="F194" s="32">
        <v>0</v>
      </c>
      <c r="G194" s="31">
        <v>0</v>
      </c>
      <c r="H194" s="33">
        <v>0</v>
      </c>
      <c r="I194" s="32">
        <v>0</v>
      </c>
      <c r="J194" s="31">
        <v>0</v>
      </c>
      <c r="K194" s="31">
        <v>0</v>
      </c>
      <c r="L194" s="31">
        <v>0</v>
      </c>
      <c r="M194" s="33">
        <v>0</v>
      </c>
      <c r="N194" s="32">
        <v>0</v>
      </c>
      <c r="O194" s="31">
        <v>0</v>
      </c>
      <c r="P194" s="31">
        <v>0</v>
      </c>
      <c r="Q194" s="31">
        <v>0</v>
      </c>
      <c r="R194" s="33">
        <v>0</v>
      </c>
      <c r="S194" s="32">
        <v>0</v>
      </c>
      <c r="T194" s="31">
        <v>0</v>
      </c>
      <c r="U194" s="31">
        <v>0</v>
      </c>
      <c r="V194" s="31">
        <v>0</v>
      </c>
      <c r="W194" s="30">
        <v>0</v>
      </c>
      <c r="X194" s="32">
        <v>0</v>
      </c>
      <c r="Y194" s="31">
        <v>0</v>
      </c>
      <c r="Z194" s="31">
        <v>0</v>
      </c>
      <c r="AA194" s="31">
        <v>0</v>
      </c>
      <c r="AB194" s="31">
        <v>0</v>
      </c>
      <c r="AC194" s="33">
        <v>0</v>
      </c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</row>
    <row r="195" spans="1:442" s="35" customFormat="1">
      <c r="A195" s="36">
        <v>31136</v>
      </c>
      <c r="B195" s="37" t="s">
        <v>325</v>
      </c>
      <c r="C195" s="27">
        <v>94104.025723162253</v>
      </c>
      <c r="D195" s="28">
        <v>8.9920000000000006E-5</v>
      </c>
      <c r="E195" s="28">
        <v>8.4859999999999997E-5</v>
      </c>
      <c r="F195" s="32">
        <v>1083506</v>
      </c>
      <c r="G195" s="31">
        <v>1254232</v>
      </c>
      <c r="H195" s="33">
        <v>942066</v>
      </c>
      <c r="I195" s="32">
        <v>65282</v>
      </c>
      <c r="J195" s="31">
        <v>-42110.930110282708</v>
      </c>
      <c r="K195" s="31">
        <v>23171.069889717292</v>
      </c>
      <c r="L195" s="31">
        <v>-21581</v>
      </c>
      <c r="M195" s="33">
        <v>1590.0698897172915</v>
      </c>
      <c r="N195" s="32">
        <v>20546</v>
      </c>
      <c r="O195" s="31">
        <v>0</v>
      </c>
      <c r="P195" s="31">
        <v>11692</v>
      </c>
      <c r="Q195" s="31">
        <v>30394.230207427812</v>
      </c>
      <c r="R195" s="33">
        <v>62632.230207427812</v>
      </c>
      <c r="S195" s="32">
        <v>0</v>
      </c>
      <c r="T195" s="31">
        <v>0</v>
      </c>
      <c r="U195" s="31">
        <v>20834</v>
      </c>
      <c r="V195" s="31">
        <v>0</v>
      </c>
      <c r="W195" s="30">
        <v>20834</v>
      </c>
      <c r="X195" s="32">
        <v>46095.230207427812</v>
      </c>
      <c r="Y195" s="31">
        <v>2168</v>
      </c>
      <c r="Z195" s="31">
        <v>-3678</v>
      </c>
      <c r="AA195" s="31">
        <v>-2787</v>
      </c>
      <c r="AB195" s="31">
        <v>0</v>
      </c>
      <c r="AC195" s="33">
        <v>0</v>
      </c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</row>
    <row r="196" spans="1:442" s="35" customFormat="1">
      <c r="A196" s="36">
        <v>31137</v>
      </c>
      <c r="B196" s="37" t="s">
        <v>326</v>
      </c>
      <c r="C196" s="27">
        <v>545840.14508754946</v>
      </c>
      <c r="D196" s="28">
        <v>5.2154999999999997E-4</v>
      </c>
      <c r="E196" s="28">
        <v>5.5312999999999998E-4</v>
      </c>
      <c r="F196" s="32">
        <v>6284504</v>
      </c>
      <c r="G196" s="31">
        <v>7274742</v>
      </c>
      <c r="H196" s="33">
        <v>5464129</v>
      </c>
      <c r="I196" s="32">
        <v>378648</v>
      </c>
      <c r="J196" s="31">
        <v>-698197.15538842359</v>
      </c>
      <c r="K196" s="31">
        <v>-319549.15538842359</v>
      </c>
      <c r="L196" s="31">
        <v>-125172</v>
      </c>
      <c r="M196" s="33">
        <v>-444721.15538842359</v>
      </c>
      <c r="N196" s="32">
        <v>119168</v>
      </c>
      <c r="O196" s="31">
        <v>0</v>
      </c>
      <c r="P196" s="31">
        <v>67818</v>
      </c>
      <c r="Q196" s="31">
        <v>0</v>
      </c>
      <c r="R196" s="33">
        <v>186986</v>
      </c>
      <c r="S196" s="32">
        <v>0</v>
      </c>
      <c r="T196" s="31">
        <v>0</v>
      </c>
      <c r="U196" s="31">
        <v>120842</v>
      </c>
      <c r="V196" s="31">
        <v>194517.05234709755</v>
      </c>
      <c r="W196" s="30">
        <v>315359.05234709755</v>
      </c>
      <c r="X196" s="32">
        <v>-103448.05234709755</v>
      </c>
      <c r="Y196" s="31">
        <v>12576</v>
      </c>
      <c r="Z196" s="31">
        <v>-21333</v>
      </c>
      <c r="AA196" s="31">
        <v>-16168</v>
      </c>
      <c r="AB196" s="31">
        <v>0</v>
      </c>
      <c r="AC196" s="33">
        <v>0</v>
      </c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</row>
    <row r="197" spans="1:442" s="35" customFormat="1">
      <c r="A197" s="36">
        <v>31150</v>
      </c>
      <c r="B197" s="37" t="s">
        <v>327</v>
      </c>
      <c r="C197" s="27">
        <v>143865.65983009571</v>
      </c>
      <c r="D197" s="28">
        <v>1.3746E-4</v>
      </c>
      <c r="E197" s="28">
        <v>1.4223E-4</v>
      </c>
      <c r="F197" s="32">
        <v>1656347</v>
      </c>
      <c r="G197" s="31">
        <v>1917335</v>
      </c>
      <c r="H197" s="33">
        <v>1440129</v>
      </c>
      <c r="I197" s="32">
        <v>99797</v>
      </c>
      <c r="J197" s="31">
        <v>-100378.09331387017</v>
      </c>
      <c r="K197" s="31">
        <v>-581.09331387016573</v>
      </c>
      <c r="L197" s="31">
        <v>-32990</v>
      </c>
      <c r="M197" s="33">
        <v>-33571.093313870166</v>
      </c>
      <c r="N197" s="32">
        <v>31408</v>
      </c>
      <c r="O197" s="31">
        <v>0</v>
      </c>
      <c r="P197" s="31">
        <v>17874</v>
      </c>
      <c r="Q197" s="31">
        <v>0</v>
      </c>
      <c r="R197" s="33">
        <v>49282</v>
      </c>
      <c r="S197" s="32">
        <v>0</v>
      </c>
      <c r="T197" s="31">
        <v>0</v>
      </c>
      <c r="U197" s="31">
        <v>31849</v>
      </c>
      <c r="V197" s="31">
        <v>29639.789923481556</v>
      </c>
      <c r="W197" s="30">
        <v>61488.789923481556</v>
      </c>
      <c r="X197" s="32">
        <v>-5637.7899234815559</v>
      </c>
      <c r="Y197" s="31">
        <v>3315</v>
      </c>
      <c r="Z197" s="31">
        <v>-5623</v>
      </c>
      <c r="AA197" s="31">
        <v>-4261</v>
      </c>
      <c r="AB197" s="31">
        <v>0</v>
      </c>
      <c r="AC197" s="33">
        <v>0</v>
      </c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</row>
    <row r="198" spans="1:442" s="35" customFormat="1">
      <c r="A198" s="36">
        <v>31155</v>
      </c>
      <c r="B198" s="37" t="s">
        <v>328</v>
      </c>
      <c r="C198" s="27">
        <v>0</v>
      </c>
      <c r="D198" s="28">
        <v>0</v>
      </c>
      <c r="E198" s="28">
        <v>0</v>
      </c>
      <c r="F198" s="32">
        <v>0</v>
      </c>
      <c r="G198" s="31">
        <v>0</v>
      </c>
      <c r="H198" s="33">
        <v>0</v>
      </c>
      <c r="I198" s="32">
        <v>0</v>
      </c>
      <c r="J198" s="31">
        <v>0</v>
      </c>
      <c r="K198" s="31">
        <v>0</v>
      </c>
      <c r="L198" s="31">
        <v>0</v>
      </c>
      <c r="M198" s="33">
        <v>0</v>
      </c>
      <c r="N198" s="32">
        <v>0</v>
      </c>
      <c r="O198" s="31">
        <v>0</v>
      </c>
      <c r="P198" s="31">
        <v>0</v>
      </c>
      <c r="Q198" s="31">
        <v>0</v>
      </c>
      <c r="R198" s="33">
        <v>0</v>
      </c>
      <c r="S198" s="32">
        <v>0</v>
      </c>
      <c r="T198" s="31">
        <v>0</v>
      </c>
      <c r="U198" s="31">
        <v>0</v>
      </c>
      <c r="V198" s="31">
        <v>0</v>
      </c>
      <c r="W198" s="30">
        <v>0</v>
      </c>
      <c r="X198" s="32">
        <v>0</v>
      </c>
      <c r="Y198" s="31">
        <v>0</v>
      </c>
      <c r="Z198" s="31">
        <v>0</v>
      </c>
      <c r="AA198" s="31">
        <v>0</v>
      </c>
      <c r="AB198" s="31">
        <v>0</v>
      </c>
      <c r="AC198" s="33">
        <v>0</v>
      </c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</row>
    <row r="199" spans="1:442" s="35" customFormat="1">
      <c r="A199" s="36">
        <v>31165</v>
      </c>
      <c r="B199" s="37" t="s">
        <v>329</v>
      </c>
      <c r="C199" s="27">
        <v>67109.055928131987</v>
      </c>
      <c r="D199" s="28">
        <v>6.4120000000000003E-5</v>
      </c>
      <c r="E199" s="28">
        <v>7.3310000000000001E-5</v>
      </c>
      <c r="F199" s="32">
        <v>772625</v>
      </c>
      <c r="G199" s="31">
        <v>894366</v>
      </c>
      <c r="H199" s="33">
        <v>671767</v>
      </c>
      <c r="I199" s="32">
        <v>46551</v>
      </c>
      <c r="J199" s="31">
        <v>-138230.45049711032</v>
      </c>
      <c r="K199" s="31">
        <v>-91679.450497110316</v>
      </c>
      <c r="L199" s="31">
        <v>-15389</v>
      </c>
      <c r="M199" s="33">
        <v>-107068.45049711032</v>
      </c>
      <c r="N199" s="32">
        <v>14651</v>
      </c>
      <c r="O199" s="31">
        <v>0</v>
      </c>
      <c r="P199" s="31">
        <v>8338</v>
      </c>
      <c r="Q199" s="31">
        <v>0</v>
      </c>
      <c r="R199" s="33">
        <v>22989</v>
      </c>
      <c r="S199" s="32">
        <v>0</v>
      </c>
      <c r="T199" s="31">
        <v>0</v>
      </c>
      <c r="U199" s="31">
        <v>14857</v>
      </c>
      <c r="V199" s="31">
        <v>56214.912549402361</v>
      </c>
      <c r="W199" s="30">
        <v>71071.912549402361</v>
      </c>
      <c r="X199" s="32">
        <v>-45018.912549402361</v>
      </c>
      <c r="Y199" s="31">
        <v>1546</v>
      </c>
      <c r="Z199" s="31">
        <v>-2623</v>
      </c>
      <c r="AA199" s="31">
        <v>-1986.9999999999927</v>
      </c>
      <c r="AB199" s="31">
        <v>0</v>
      </c>
      <c r="AC199" s="33">
        <v>0</v>
      </c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</row>
    <row r="200" spans="1:442" s="35" customFormat="1">
      <c r="A200" s="36">
        <v>31170</v>
      </c>
      <c r="B200" s="37" t="s">
        <v>330</v>
      </c>
      <c r="C200" s="27">
        <v>0</v>
      </c>
      <c r="D200" s="28">
        <v>0</v>
      </c>
      <c r="E200" s="28">
        <v>0</v>
      </c>
      <c r="F200" s="32">
        <v>0</v>
      </c>
      <c r="G200" s="31">
        <v>0</v>
      </c>
      <c r="H200" s="33">
        <v>0</v>
      </c>
      <c r="I200" s="32">
        <v>0</v>
      </c>
      <c r="J200" s="31">
        <v>0</v>
      </c>
      <c r="K200" s="31">
        <v>0</v>
      </c>
      <c r="L200" s="31">
        <v>0</v>
      </c>
      <c r="M200" s="33">
        <v>0</v>
      </c>
      <c r="N200" s="32">
        <v>0</v>
      </c>
      <c r="O200" s="31">
        <v>0</v>
      </c>
      <c r="P200" s="31">
        <v>0</v>
      </c>
      <c r="Q200" s="31">
        <v>0</v>
      </c>
      <c r="R200" s="33">
        <v>0</v>
      </c>
      <c r="S200" s="32">
        <v>0</v>
      </c>
      <c r="T200" s="31">
        <v>0</v>
      </c>
      <c r="U200" s="31">
        <v>0</v>
      </c>
      <c r="V200" s="31">
        <v>0</v>
      </c>
      <c r="W200" s="30">
        <v>0</v>
      </c>
      <c r="X200" s="32">
        <v>0</v>
      </c>
      <c r="Y200" s="31">
        <v>0</v>
      </c>
      <c r="Z200" s="31">
        <v>0</v>
      </c>
      <c r="AA200" s="31">
        <v>0</v>
      </c>
      <c r="AB200" s="31">
        <v>0</v>
      </c>
      <c r="AC200" s="33">
        <v>0</v>
      </c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</row>
    <row r="201" spans="1:442" s="35" customFormat="1">
      <c r="A201" s="36">
        <v>31179</v>
      </c>
      <c r="B201" s="37" t="s">
        <v>523</v>
      </c>
      <c r="C201" s="27">
        <v>276540.46574669762</v>
      </c>
      <c r="D201" s="28">
        <v>2.6423000000000001E-4</v>
      </c>
      <c r="E201" s="28">
        <v>2.4326999999999999E-4</v>
      </c>
      <c r="F201" s="32">
        <v>3183883</v>
      </c>
      <c r="G201" s="31">
        <v>3685563</v>
      </c>
      <c r="H201" s="33">
        <v>2768262</v>
      </c>
      <c r="I201" s="32">
        <v>191832</v>
      </c>
      <c r="J201" s="31">
        <v>1708510.7537180157</v>
      </c>
      <c r="K201" s="31">
        <v>1900342.7537180157</v>
      </c>
      <c r="L201" s="31">
        <v>-63415</v>
      </c>
      <c r="M201" s="33">
        <v>1836927.7537180157</v>
      </c>
      <c r="N201" s="32">
        <v>60373</v>
      </c>
      <c r="O201" s="31">
        <v>0</v>
      </c>
      <c r="P201" s="31">
        <v>34358</v>
      </c>
      <c r="Q201" s="31">
        <v>126392.7277178415</v>
      </c>
      <c r="R201" s="33">
        <v>221123.72771784151</v>
      </c>
      <c r="S201" s="32">
        <v>0</v>
      </c>
      <c r="T201" s="31">
        <v>0</v>
      </c>
      <c r="U201" s="31">
        <v>61222</v>
      </c>
      <c r="V201" s="31">
        <v>0</v>
      </c>
      <c r="W201" s="30">
        <v>61222</v>
      </c>
      <c r="X201" s="32">
        <v>172530.72771784151</v>
      </c>
      <c r="Y201" s="31">
        <v>6371</v>
      </c>
      <c r="Z201" s="31">
        <v>-10808</v>
      </c>
      <c r="AA201" s="31">
        <v>-8192</v>
      </c>
      <c r="AB201" s="31">
        <v>0</v>
      </c>
      <c r="AC201" s="33">
        <v>0</v>
      </c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</row>
    <row r="202" spans="1:442" s="35" customFormat="1">
      <c r="A202" s="36">
        <v>31180</v>
      </c>
      <c r="B202" s="37" t="s">
        <v>331</v>
      </c>
      <c r="C202" s="27">
        <v>156576.98798136431</v>
      </c>
      <c r="D202" s="28">
        <v>1.4961E-4</v>
      </c>
      <c r="E202" s="28">
        <v>1.7330000000000001E-4</v>
      </c>
      <c r="F202" s="32">
        <v>1802751</v>
      </c>
      <c r="G202" s="31">
        <v>2086807</v>
      </c>
      <c r="H202" s="33">
        <v>1567421</v>
      </c>
      <c r="I202" s="32">
        <v>108618</v>
      </c>
      <c r="J202" s="31">
        <v>-335282.34975422552</v>
      </c>
      <c r="K202" s="31">
        <v>-226664.34975422552</v>
      </c>
      <c r="L202" s="31">
        <v>-35906</v>
      </c>
      <c r="M202" s="33">
        <v>-262570.34975422552</v>
      </c>
      <c r="N202" s="32">
        <v>34184</v>
      </c>
      <c r="O202" s="31">
        <v>0</v>
      </c>
      <c r="P202" s="31">
        <v>19454</v>
      </c>
      <c r="Q202" s="31">
        <v>0</v>
      </c>
      <c r="R202" s="33">
        <v>53638</v>
      </c>
      <c r="S202" s="32">
        <v>0</v>
      </c>
      <c r="T202" s="31">
        <v>0</v>
      </c>
      <c r="U202" s="31">
        <v>34664</v>
      </c>
      <c r="V202" s="31">
        <v>144845.13413154462</v>
      </c>
      <c r="W202" s="30">
        <v>179509.13413154462</v>
      </c>
      <c r="X202" s="32">
        <v>-118721.13413154462</v>
      </c>
      <c r="Y202" s="31">
        <v>3608</v>
      </c>
      <c r="Z202" s="31">
        <v>-6119</v>
      </c>
      <c r="AA202" s="31">
        <v>-4639</v>
      </c>
      <c r="AB202" s="31">
        <v>0</v>
      </c>
      <c r="AC202" s="33">
        <v>0</v>
      </c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</row>
    <row r="203" spans="1:442" s="35" customFormat="1">
      <c r="A203" s="36">
        <v>31185</v>
      </c>
      <c r="B203" s="37" t="s">
        <v>332</v>
      </c>
      <c r="C203" s="27">
        <v>354402.37984868954</v>
      </c>
      <c r="D203" s="28">
        <v>3.3862999999999997E-4</v>
      </c>
      <c r="E203" s="28">
        <v>3.5414000000000002E-4</v>
      </c>
      <c r="F203" s="32">
        <v>4080379</v>
      </c>
      <c r="G203" s="31">
        <v>4723317</v>
      </c>
      <c r="H203" s="33">
        <v>3547729</v>
      </c>
      <c r="I203" s="32">
        <v>245847</v>
      </c>
      <c r="J203" s="31">
        <v>-45115.368927084099</v>
      </c>
      <c r="K203" s="31">
        <v>200731.63107291592</v>
      </c>
      <c r="L203" s="31">
        <v>-81271</v>
      </c>
      <c r="M203" s="33">
        <v>119460.63107291592</v>
      </c>
      <c r="N203" s="32">
        <v>77373</v>
      </c>
      <c r="O203" s="31">
        <v>0</v>
      </c>
      <c r="P203" s="31">
        <v>44033</v>
      </c>
      <c r="Q203" s="31">
        <v>0</v>
      </c>
      <c r="R203" s="33">
        <v>121406</v>
      </c>
      <c r="S203" s="32">
        <v>0</v>
      </c>
      <c r="T203" s="31">
        <v>0</v>
      </c>
      <c r="U203" s="31">
        <v>78460</v>
      </c>
      <c r="V203" s="31">
        <v>95899.742819828432</v>
      </c>
      <c r="W203" s="30">
        <v>174359.74281982845</v>
      </c>
      <c r="X203" s="32">
        <v>-36770.742819828432</v>
      </c>
      <c r="Y203" s="31">
        <v>8165</v>
      </c>
      <c r="Z203" s="31">
        <v>-13851</v>
      </c>
      <c r="AA203" s="31">
        <v>-10497</v>
      </c>
      <c r="AB203" s="31">
        <v>0</v>
      </c>
      <c r="AC203" s="33">
        <v>0</v>
      </c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</row>
    <row r="204" spans="1:442" s="35" customFormat="1">
      <c r="A204" s="36">
        <v>31190</v>
      </c>
      <c r="B204" s="37" t="s">
        <v>333</v>
      </c>
      <c r="C204" s="27">
        <v>130956.43051089752</v>
      </c>
      <c r="D204" s="28">
        <v>1.2512999999999999E-4</v>
      </c>
      <c r="E204" s="28">
        <v>1.3898E-4</v>
      </c>
      <c r="F204" s="32">
        <v>1507775</v>
      </c>
      <c r="G204" s="31">
        <v>1745352</v>
      </c>
      <c r="H204" s="33">
        <v>1310951</v>
      </c>
      <c r="I204" s="32">
        <v>90845</v>
      </c>
      <c r="J204" s="31">
        <v>480790.47292725369</v>
      </c>
      <c r="K204" s="31">
        <v>571635.47292725369</v>
      </c>
      <c r="L204" s="31">
        <v>-30031</v>
      </c>
      <c r="M204" s="33">
        <v>541604.47292725369</v>
      </c>
      <c r="N204" s="32">
        <v>28591</v>
      </c>
      <c r="O204" s="31">
        <v>0</v>
      </c>
      <c r="P204" s="31">
        <v>16271</v>
      </c>
      <c r="Q204" s="31">
        <v>0</v>
      </c>
      <c r="R204" s="33">
        <v>44862</v>
      </c>
      <c r="S204" s="32">
        <v>0</v>
      </c>
      <c r="T204" s="31">
        <v>0</v>
      </c>
      <c r="U204" s="31">
        <v>28992</v>
      </c>
      <c r="V204" s="31">
        <v>84849.272374391527</v>
      </c>
      <c r="W204" s="30">
        <v>113841.27237439153</v>
      </c>
      <c r="X204" s="32">
        <v>-63000.272374391527</v>
      </c>
      <c r="Y204" s="31">
        <v>3017</v>
      </c>
      <c r="Z204" s="31">
        <v>-5118</v>
      </c>
      <c r="AA204" s="31">
        <v>-3878</v>
      </c>
      <c r="AB204" s="31">
        <v>0</v>
      </c>
      <c r="AC204" s="33">
        <v>0</v>
      </c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</row>
    <row r="205" spans="1:442" s="35" customFormat="1">
      <c r="A205" s="36">
        <v>31200</v>
      </c>
      <c r="B205" s="37" t="s">
        <v>334</v>
      </c>
      <c r="C205" s="27">
        <v>96938.68717983854</v>
      </c>
      <c r="D205" s="28">
        <v>9.2629999999999999E-5</v>
      </c>
      <c r="E205" s="28">
        <v>1.0422E-4</v>
      </c>
      <c r="F205" s="32">
        <v>1116161</v>
      </c>
      <c r="G205" s="31">
        <v>1292032</v>
      </c>
      <c r="H205" s="33">
        <v>970458</v>
      </c>
      <c r="I205" s="32">
        <v>67250</v>
      </c>
      <c r="J205" s="31">
        <v>-124652.6650532819</v>
      </c>
      <c r="K205" s="31">
        <v>-57402.665053281904</v>
      </c>
      <c r="L205" s="31">
        <v>-22231</v>
      </c>
      <c r="M205" s="33">
        <v>-79633.665053281904</v>
      </c>
      <c r="N205" s="32">
        <v>21165</v>
      </c>
      <c r="O205" s="31">
        <v>0</v>
      </c>
      <c r="P205" s="31">
        <v>12045</v>
      </c>
      <c r="Q205" s="31">
        <v>0</v>
      </c>
      <c r="R205" s="33">
        <v>33210</v>
      </c>
      <c r="S205" s="32">
        <v>0</v>
      </c>
      <c r="T205" s="31">
        <v>0</v>
      </c>
      <c r="U205" s="31">
        <v>21462</v>
      </c>
      <c r="V205" s="31">
        <v>70952.246735192501</v>
      </c>
      <c r="W205" s="30">
        <v>92414.246735192501</v>
      </c>
      <c r="X205" s="32">
        <v>-54778.246735192501</v>
      </c>
      <c r="Y205" s="31">
        <v>2234</v>
      </c>
      <c r="Z205" s="31">
        <v>-3789</v>
      </c>
      <c r="AA205" s="31">
        <v>-2871</v>
      </c>
      <c r="AB205" s="31">
        <v>0</v>
      </c>
      <c r="AC205" s="33">
        <v>0</v>
      </c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</row>
    <row r="206" spans="1:442" s="35" customFormat="1">
      <c r="A206" s="36">
        <v>31205</v>
      </c>
      <c r="B206" s="37" t="s">
        <v>335</v>
      </c>
      <c r="C206" s="27">
        <v>16452.168640043532</v>
      </c>
      <c r="D206" s="28">
        <v>1.5719999999999999E-5</v>
      </c>
      <c r="E206" s="28">
        <v>1.7499999999999998E-5</v>
      </c>
      <c r="F206" s="32">
        <v>189421</v>
      </c>
      <c r="G206" s="31">
        <v>219267</v>
      </c>
      <c r="H206" s="33">
        <v>164694</v>
      </c>
      <c r="I206" s="32">
        <v>11413</v>
      </c>
      <c r="J206" s="31">
        <v>-21908.519831490135</v>
      </c>
      <c r="K206" s="31">
        <v>-10495.519831490135</v>
      </c>
      <c r="L206" s="31">
        <v>-3773</v>
      </c>
      <c r="M206" s="33">
        <v>-14268.519831490135</v>
      </c>
      <c r="N206" s="32">
        <v>3592</v>
      </c>
      <c r="O206" s="31">
        <v>0</v>
      </c>
      <c r="P206" s="31">
        <v>2044</v>
      </c>
      <c r="Q206" s="31">
        <v>0</v>
      </c>
      <c r="R206" s="33">
        <v>5636</v>
      </c>
      <c r="S206" s="32">
        <v>0</v>
      </c>
      <c r="T206" s="31">
        <v>0</v>
      </c>
      <c r="U206" s="31">
        <v>3642</v>
      </c>
      <c r="V206" s="31">
        <v>10903.110648581867</v>
      </c>
      <c r="W206" s="30">
        <v>14545.110648581867</v>
      </c>
      <c r="X206" s="32">
        <v>-8158.1106485818673</v>
      </c>
      <c r="Y206" s="31">
        <v>379</v>
      </c>
      <c r="Z206" s="31">
        <v>-643</v>
      </c>
      <c r="AA206" s="31">
        <v>-487</v>
      </c>
      <c r="AB206" s="31">
        <v>0</v>
      </c>
      <c r="AC206" s="33">
        <v>0</v>
      </c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</row>
    <row r="207" spans="1:442" s="35" customFormat="1">
      <c r="A207" s="36">
        <v>31215</v>
      </c>
      <c r="B207" s="37" t="s">
        <v>336</v>
      </c>
      <c r="C207" s="27">
        <v>79653.090464301989</v>
      </c>
      <c r="D207" s="28">
        <v>7.6110000000000001E-5</v>
      </c>
      <c r="E207" s="28">
        <v>7.3269999999999995E-5</v>
      </c>
      <c r="F207" s="32">
        <v>917100</v>
      </c>
      <c r="G207" s="31">
        <v>1061606</v>
      </c>
      <c r="H207" s="33">
        <v>797383</v>
      </c>
      <c r="I207" s="32">
        <v>55256</v>
      </c>
      <c r="J207" s="31">
        <v>160977.99566264858</v>
      </c>
      <c r="K207" s="31">
        <v>216233.99566264858</v>
      </c>
      <c r="L207" s="31">
        <v>-18266</v>
      </c>
      <c r="M207" s="33">
        <v>197967.99566264858</v>
      </c>
      <c r="N207" s="32">
        <v>17390</v>
      </c>
      <c r="O207" s="31">
        <v>0</v>
      </c>
      <c r="P207" s="31">
        <v>9897</v>
      </c>
      <c r="Q207" s="31">
        <v>16945.535875492806</v>
      </c>
      <c r="R207" s="33">
        <v>44232.535875492802</v>
      </c>
      <c r="S207" s="32">
        <v>0</v>
      </c>
      <c r="T207" s="31">
        <v>0</v>
      </c>
      <c r="U207" s="31">
        <v>17635</v>
      </c>
      <c r="V207" s="31">
        <v>0</v>
      </c>
      <c r="W207" s="30">
        <v>17635</v>
      </c>
      <c r="X207" s="32">
        <v>30235.535875492806</v>
      </c>
      <c r="Y207" s="31">
        <v>1835</v>
      </c>
      <c r="Z207" s="31">
        <v>-3113</v>
      </c>
      <c r="AA207" s="31">
        <v>-2360.0000000000036</v>
      </c>
      <c r="AB207" s="31">
        <v>0</v>
      </c>
      <c r="AC207" s="33">
        <v>0</v>
      </c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</row>
    <row r="208" spans="1:442" s="35" customFormat="1">
      <c r="A208" s="36">
        <v>31225</v>
      </c>
      <c r="B208" s="37" t="s">
        <v>337</v>
      </c>
      <c r="C208" s="27">
        <v>428147.61282793479</v>
      </c>
      <c r="D208" s="28">
        <v>4.0908999999999997E-4</v>
      </c>
      <c r="E208" s="28">
        <v>4.8694E-4</v>
      </c>
      <c r="F208" s="32">
        <v>4929398</v>
      </c>
      <c r="G208" s="31">
        <v>5706115</v>
      </c>
      <c r="H208" s="33">
        <v>4285918</v>
      </c>
      <c r="I208" s="32">
        <v>297002</v>
      </c>
      <c r="J208" s="31">
        <v>-638254.54593509994</v>
      </c>
      <c r="K208" s="31">
        <v>-341252.54593509994</v>
      </c>
      <c r="L208" s="31">
        <v>-98182</v>
      </c>
      <c r="M208" s="33">
        <v>-439434.54593509994</v>
      </c>
      <c r="N208" s="32">
        <v>93472</v>
      </c>
      <c r="O208" s="31">
        <v>0</v>
      </c>
      <c r="P208" s="31">
        <v>53195</v>
      </c>
      <c r="Q208" s="31">
        <v>0</v>
      </c>
      <c r="R208" s="33">
        <v>146667</v>
      </c>
      <c r="S208" s="32">
        <v>0</v>
      </c>
      <c r="T208" s="31">
        <v>0</v>
      </c>
      <c r="U208" s="31">
        <v>94786</v>
      </c>
      <c r="V208" s="31">
        <v>475618.96508547186</v>
      </c>
      <c r="W208" s="30">
        <v>570404.96508547186</v>
      </c>
      <c r="X208" s="32">
        <v>-404186.96508547186</v>
      </c>
      <c r="Y208" s="31">
        <v>9864</v>
      </c>
      <c r="Z208" s="31">
        <v>-16733</v>
      </c>
      <c r="AA208" s="31">
        <v>-12682</v>
      </c>
      <c r="AB208" s="31">
        <v>0</v>
      </c>
      <c r="AC208" s="33">
        <v>0</v>
      </c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</row>
    <row r="209" spans="1:442" s="35" customFormat="1">
      <c r="A209" s="36">
        <v>31245</v>
      </c>
      <c r="B209" s="37" t="s">
        <v>338</v>
      </c>
      <c r="C209" s="27">
        <v>578846.95087707322</v>
      </c>
      <c r="D209" s="28">
        <v>5.5309000000000001E-4</v>
      </c>
      <c r="E209" s="28">
        <v>5.6760999999999997E-4</v>
      </c>
      <c r="F209" s="32">
        <v>6664550</v>
      </c>
      <c r="G209" s="31">
        <v>7714672</v>
      </c>
      <c r="H209" s="33">
        <v>5794565</v>
      </c>
      <c r="I209" s="32">
        <v>401546</v>
      </c>
      <c r="J209" s="31">
        <v>118036.37255488399</v>
      </c>
      <c r="K209" s="31">
        <v>519582.372554884</v>
      </c>
      <c r="L209" s="31">
        <v>-132742</v>
      </c>
      <c r="M209" s="33">
        <v>386840.372554884</v>
      </c>
      <c r="N209" s="32">
        <v>126375</v>
      </c>
      <c r="O209" s="31">
        <v>0</v>
      </c>
      <c r="P209" s="31">
        <v>71919</v>
      </c>
      <c r="Q209" s="31">
        <v>0</v>
      </c>
      <c r="R209" s="33">
        <v>198294</v>
      </c>
      <c r="S209" s="32">
        <v>0</v>
      </c>
      <c r="T209" s="31">
        <v>0</v>
      </c>
      <c r="U209" s="31">
        <v>128150</v>
      </c>
      <c r="V209" s="31">
        <v>90829.262755967153</v>
      </c>
      <c r="W209" s="30">
        <v>218979.26275596715</v>
      </c>
      <c r="X209" s="32">
        <v>5746.7372440328472</v>
      </c>
      <c r="Y209" s="31">
        <v>13337</v>
      </c>
      <c r="Z209" s="31">
        <v>-22623</v>
      </c>
      <c r="AA209" s="31">
        <v>-17146</v>
      </c>
      <c r="AB209" s="31">
        <v>0</v>
      </c>
      <c r="AC209" s="33">
        <v>0</v>
      </c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</row>
    <row r="210" spans="1:442" s="35" customFormat="1">
      <c r="A210" s="36">
        <v>31250</v>
      </c>
      <c r="B210" s="37" t="s">
        <v>339</v>
      </c>
      <c r="C210" s="27">
        <v>2238850.8824761463</v>
      </c>
      <c r="D210" s="28">
        <v>2.1392199999999998E-3</v>
      </c>
      <c r="E210" s="28">
        <v>2.1418100000000001E-3</v>
      </c>
      <c r="F210" s="32">
        <v>25776887</v>
      </c>
      <c r="G210" s="31">
        <v>29838509</v>
      </c>
      <c r="H210" s="33">
        <v>22411993</v>
      </c>
      <c r="I210" s="32">
        <v>1553085</v>
      </c>
      <c r="J210" s="31">
        <v>-437951.12047764048</v>
      </c>
      <c r="K210" s="31">
        <v>1115133.8795223595</v>
      </c>
      <c r="L210" s="31">
        <v>-513413</v>
      </c>
      <c r="M210" s="33">
        <v>601720.87952235946</v>
      </c>
      <c r="N210" s="32">
        <v>488787</v>
      </c>
      <c r="O210" s="31">
        <v>0</v>
      </c>
      <c r="P210" s="31">
        <v>278166</v>
      </c>
      <c r="Q210" s="31">
        <v>0</v>
      </c>
      <c r="R210" s="33">
        <v>766953</v>
      </c>
      <c r="S210" s="32">
        <v>0</v>
      </c>
      <c r="T210" s="31">
        <v>0</v>
      </c>
      <c r="U210" s="31">
        <v>495654</v>
      </c>
      <c r="V210" s="31">
        <v>25269.354573437773</v>
      </c>
      <c r="W210" s="30">
        <v>520923.35457343777</v>
      </c>
      <c r="X210" s="32">
        <v>348263.64542656223</v>
      </c>
      <c r="Y210" s="31">
        <v>51583</v>
      </c>
      <c r="Z210" s="31">
        <v>-87500</v>
      </c>
      <c r="AA210" s="31">
        <v>-66316.999999999942</v>
      </c>
      <c r="AB210" s="31">
        <v>0</v>
      </c>
      <c r="AC210" s="33">
        <v>0</v>
      </c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</row>
    <row r="211" spans="1:442" s="35" customFormat="1">
      <c r="A211" s="36">
        <v>31260</v>
      </c>
      <c r="B211" s="37" t="s">
        <v>340</v>
      </c>
      <c r="C211" s="27">
        <v>49750.808255989803</v>
      </c>
      <c r="D211" s="28">
        <v>4.7540000000000002E-5</v>
      </c>
      <c r="E211" s="28">
        <v>5.787E-5</v>
      </c>
      <c r="F211" s="32">
        <v>572841</v>
      </c>
      <c r="G211" s="31">
        <v>663103</v>
      </c>
      <c r="H211" s="33">
        <v>498063</v>
      </c>
      <c r="I211" s="32">
        <v>34514</v>
      </c>
      <c r="J211" s="31">
        <v>-93116.68177529762</v>
      </c>
      <c r="K211" s="31">
        <v>-58602.68177529762</v>
      </c>
      <c r="L211" s="31">
        <v>-11410</v>
      </c>
      <c r="M211" s="33">
        <v>-70012.68177529762</v>
      </c>
      <c r="N211" s="32">
        <v>10862</v>
      </c>
      <c r="O211" s="31">
        <v>0</v>
      </c>
      <c r="P211" s="31">
        <v>6182</v>
      </c>
      <c r="Q211" s="31">
        <v>0</v>
      </c>
      <c r="R211" s="33">
        <v>17044</v>
      </c>
      <c r="S211" s="32">
        <v>0</v>
      </c>
      <c r="T211" s="31">
        <v>0</v>
      </c>
      <c r="U211" s="31">
        <v>11015</v>
      </c>
      <c r="V211" s="31">
        <v>63082.34764916393</v>
      </c>
      <c r="W211" s="30">
        <v>74097.34764916393</v>
      </c>
      <c r="X211" s="32">
        <v>-54781.34764916393</v>
      </c>
      <c r="Y211" s="31">
        <v>1146</v>
      </c>
      <c r="Z211" s="31">
        <v>-1945</v>
      </c>
      <c r="AA211" s="31">
        <v>-1473</v>
      </c>
      <c r="AB211" s="31">
        <v>0</v>
      </c>
      <c r="AC211" s="33">
        <v>0</v>
      </c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</row>
    <row r="212" spans="1:442" s="35" customFormat="1">
      <c r="A212" s="36">
        <v>31263</v>
      </c>
      <c r="B212" s="37" t="s">
        <v>341</v>
      </c>
      <c r="C212" s="27">
        <v>60950.638020427286</v>
      </c>
      <c r="D212" s="28">
        <v>5.8239999999999998E-5</v>
      </c>
      <c r="E212" s="28">
        <v>7.517E-5</v>
      </c>
      <c r="F212" s="32">
        <v>701773</v>
      </c>
      <c r="G212" s="31">
        <v>812350</v>
      </c>
      <c r="H212" s="33">
        <v>610164</v>
      </c>
      <c r="I212" s="32">
        <v>42283</v>
      </c>
      <c r="J212" s="31">
        <v>-97286.492927955755</v>
      </c>
      <c r="K212" s="31">
        <v>-55003.492927955755</v>
      </c>
      <c r="L212" s="31">
        <v>-13978</v>
      </c>
      <c r="M212" s="33">
        <v>-68981.492927955755</v>
      </c>
      <c r="N212" s="32">
        <v>13307</v>
      </c>
      <c r="O212" s="31">
        <v>0</v>
      </c>
      <c r="P212" s="31">
        <v>7573</v>
      </c>
      <c r="Q212" s="31">
        <v>0</v>
      </c>
      <c r="R212" s="33">
        <v>20880</v>
      </c>
      <c r="S212" s="32">
        <v>0</v>
      </c>
      <c r="T212" s="31">
        <v>0</v>
      </c>
      <c r="U212" s="31">
        <v>13494</v>
      </c>
      <c r="V212" s="31">
        <v>103297.4736545303</v>
      </c>
      <c r="W212" s="30">
        <v>116791.4736545303</v>
      </c>
      <c r="X212" s="32">
        <v>-93128.473654530302</v>
      </c>
      <c r="Y212" s="31">
        <v>1404</v>
      </c>
      <c r="Z212" s="31">
        <v>-2382</v>
      </c>
      <c r="AA212" s="31">
        <v>-1805</v>
      </c>
      <c r="AB212" s="31">
        <v>0</v>
      </c>
      <c r="AC212" s="33">
        <v>0</v>
      </c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</row>
    <row r="213" spans="1:442" s="35" customFormat="1">
      <c r="A213" s="36">
        <v>31268</v>
      </c>
      <c r="B213" s="37" t="s">
        <v>342</v>
      </c>
      <c r="C213" s="27">
        <v>218882.38662446776</v>
      </c>
      <c r="D213" s="28">
        <v>2.0913999999999999E-4</v>
      </c>
      <c r="E213" s="28">
        <v>2.3928E-4</v>
      </c>
      <c r="F213" s="32">
        <v>2520067</v>
      </c>
      <c r="G213" s="31">
        <v>2917150</v>
      </c>
      <c r="H213" s="33">
        <v>2191100</v>
      </c>
      <c r="I213" s="32">
        <v>151837</v>
      </c>
      <c r="J213" s="31">
        <v>-317519.48714229546</v>
      </c>
      <c r="K213" s="31">
        <v>-165682.48714229546</v>
      </c>
      <c r="L213" s="31">
        <v>-50194</v>
      </c>
      <c r="M213" s="33">
        <v>-215876.48714229546</v>
      </c>
      <c r="N213" s="32">
        <v>47786</v>
      </c>
      <c r="O213" s="31">
        <v>0</v>
      </c>
      <c r="P213" s="31">
        <v>27195</v>
      </c>
      <c r="Q213" s="31">
        <v>0</v>
      </c>
      <c r="R213" s="33">
        <v>74981</v>
      </c>
      <c r="S213" s="32">
        <v>0</v>
      </c>
      <c r="T213" s="31">
        <v>0</v>
      </c>
      <c r="U213" s="31">
        <v>48457</v>
      </c>
      <c r="V213" s="31">
        <v>184363.66094938444</v>
      </c>
      <c r="W213" s="30">
        <v>232820.66094938444</v>
      </c>
      <c r="X213" s="32">
        <v>-147845.66094938444</v>
      </c>
      <c r="Y213" s="31">
        <v>5043</v>
      </c>
      <c r="Z213" s="31">
        <v>-8554</v>
      </c>
      <c r="AA213" s="31">
        <v>-6483</v>
      </c>
      <c r="AB213" s="31">
        <v>0</v>
      </c>
      <c r="AC213" s="33">
        <v>0</v>
      </c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</row>
    <row r="214" spans="1:442" s="35" customFormat="1">
      <c r="A214" s="36">
        <v>31270</v>
      </c>
      <c r="B214" s="37" t="s">
        <v>343</v>
      </c>
      <c r="C214" s="27">
        <v>713293.31145409786</v>
      </c>
      <c r="D214" s="28">
        <v>6.8154999999999995E-4</v>
      </c>
      <c r="E214" s="28">
        <v>7.6975000000000003E-4</v>
      </c>
      <c r="F214" s="32">
        <v>8212450</v>
      </c>
      <c r="G214" s="31">
        <v>9506472</v>
      </c>
      <c r="H214" s="33">
        <v>7140403</v>
      </c>
      <c r="I214" s="32">
        <v>494809</v>
      </c>
      <c r="J214" s="31">
        <v>-866580.75133311434</v>
      </c>
      <c r="K214" s="31">
        <v>-371771.75133311434</v>
      </c>
      <c r="L214" s="31">
        <v>-163572</v>
      </c>
      <c r="M214" s="33">
        <v>-535343.75133311434</v>
      </c>
      <c r="N214" s="32">
        <v>155726</v>
      </c>
      <c r="O214" s="31">
        <v>0</v>
      </c>
      <c r="P214" s="31">
        <v>88623</v>
      </c>
      <c r="Q214" s="31">
        <v>0</v>
      </c>
      <c r="R214" s="33">
        <v>244349</v>
      </c>
      <c r="S214" s="32">
        <v>0</v>
      </c>
      <c r="T214" s="31">
        <v>0</v>
      </c>
      <c r="U214" s="31">
        <v>157914</v>
      </c>
      <c r="V214" s="31">
        <v>539822.74307371676</v>
      </c>
      <c r="W214" s="30">
        <v>697736.74307371676</v>
      </c>
      <c r="X214" s="32">
        <v>-420815.74307371676</v>
      </c>
      <c r="Y214" s="31">
        <v>16434</v>
      </c>
      <c r="Z214" s="31">
        <v>-27877</v>
      </c>
      <c r="AA214" s="31">
        <v>-21129</v>
      </c>
      <c r="AB214" s="31">
        <v>0</v>
      </c>
      <c r="AC214" s="33">
        <v>0</v>
      </c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</row>
    <row r="215" spans="1:442" s="35" customFormat="1">
      <c r="A215" s="36">
        <v>31275</v>
      </c>
      <c r="B215" s="37" t="s">
        <v>344</v>
      </c>
      <c r="C215" s="27">
        <v>116359.49333882597</v>
      </c>
      <c r="D215" s="28">
        <v>1.1118E-4</v>
      </c>
      <c r="E215" s="28">
        <v>1.2155E-4</v>
      </c>
      <c r="F215" s="32">
        <v>1339682</v>
      </c>
      <c r="G215" s="31">
        <v>1550773</v>
      </c>
      <c r="H215" s="33">
        <v>1164801</v>
      </c>
      <c r="I215" s="32">
        <v>80717</v>
      </c>
      <c r="J215" s="31">
        <v>-56490.476050050151</v>
      </c>
      <c r="K215" s="31">
        <v>24226.523949949849</v>
      </c>
      <c r="L215" s="31">
        <v>-26683</v>
      </c>
      <c r="M215" s="33">
        <v>-2456.4760500501507</v>
      </c>
      <c r="N215" s="32">
        <v>25403</v>
      </c>
      <c r="O215" s="31">
        <v>0</v>
      </c>
      <c r="P215" s="31">
        <v>14457</v>
      </c>
      <c r="Q215" s="31">
        <v>0</v>
      </c>
      <c r="R215" s="33">
        <v>39860</v>
      </c>
      <c r="S215" s="32">
        <v>0</v>
      </c>
      <c r="T215" s="31">
        <v>0</v>
      </c>
      <c r="U215" s="31">
        <v>25760</v>
      </c>
      <c r="V215" s="31">
        <v>63606.283432143231</v>
      </c>
      <c r="W215" s="30">
        <v>89366.283432143231</v>
      </c>
      <c r="X215" s="32">
        <v>-44193.283432143231</v>
      </c>
      <c r="Y215" s="31">
        <v>2681</v>
      </c>
      <c r="Z215" s="31">
        <v>-4548</v>
      </c>
      <c r="AA215" s="31">
        <v>-3446</v>
      </c>
      <c r="AB215" s="31">
        <v>0</v>
      </c>
      <c r="AC215" s="33">
        <v>0</v>
      </c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</row>
    <row r="216" spans="1:442" s="35" customFormat="1">
      <c r="A216" s="36">
        <v>31284</v>
      </c>
      <c r="B216" s="37" t="s">
        <v>345</v>
      </c>
      <c r="C216" s="27">
        <v>0</v>
      </c>
      <c r="D216" s="28">
        <v>0</v>
      </c>
      <c r="E216" s="28">
        <v>0</v>
      </c>
      <c r="F216" s="32">
        <v>0</v>
      </c>
      <c r="G216" s="31">
        <v>0</v>
      </c>
      <c r="H216" s="33">
        <v>0</v>
      </c>
      <c r="I216" s="32">
        <v>0</v>
      </c>
      <c r="J216" s="31">
        <v>0</v>
      </c>
      <c r="K216" s="31">
        <v>0</v>
      </c>
      <c r="L216" s="31">
        <v>0</v>
      </c>
      <c r="M216" s="33">
        <v>0</v>
      </c>
      <c r="N216" s="32">
        <v>0</v>
      </c>
      <c r="O216" s="31">
        <v>0</v>
      </c>
      <c r="P216" s="31">
        <v>0</v>
      </c>
      <c r="Q216" s="31">
        <v>0</v>
      </c>
      <c r="R216" s="33">
        <v>0</v>
      </c>
      <c r="S216" s="32">
        <v>0</v>
      </c>
      <c r="T216" s="31">
        <v>0</v>
      </c>
      <c r="U216" s="31">
        <v>0</v>
      </c>
      <c r="V216" s="31">
        <v>0</v>
      </c>
      <c r="W216" s="30">
        <v>0</v>
      </c>
      <c r="X216" s="32">
        <v>0</v>
      </c>
      <c r="Y216" s="31">
        <v>0</v>
      </c>
      <c r="Z216" s="31">
        <v>0</v>
      </c>
      <c r="AA216" s="31">
        <v>0</v>
      </c>
      <c r="AB216" s="31">
        <v>0</v>
      </c>
      <c r="AC216" s="33">
        <v>0</v>
      </c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</row>
    <row r="217" spans="1:442" s="35" customFormat="1">
      <c r="A217" s="36">
        <v>31290</v>
      </c>
      <c r="B217" s="37" t="s">
        <v>346</v>
      </c>
      <c r="C217" s="27">
        <v>393546.11184403067</v>
      </c>
      <c r="D217" s="28">
        <v>3.7603000000000002E-4</v>
      </c>
      <c r="E217" s="28">
        <v>3.5068000000000002E-4</v>
      </c>
      <c r="F217" s="32">
        <v>4531036</v>
      </c>
      <c r="G217" s="31">
        <v>5244984</v>
      </c>
      <c r="H217" s="33">
        <v>3939558</v>
      </c>
      <c r="I217" s="32">
        <v>273000</v>
      </c>
      <c r="J217" s="31">
        <v>136706.54739276922</v>
      </c>
      <c r="K217" s="31">
        <v>409706.54739276925</v>
      </c>
      <c r="L217" s="31">
        <v>-90247</v>
      </c>
      <c r="M217" s="33">
        <v>319459.54739276925</v>
      </c>
      <c r="N217" s="32">
        <v>85918</v>
      </c>
      <c r="O217" s="31">
        <v>0</v>
      </c>
      <c r="P217" s="31">
        <v>48896</v>
      </c>
      <c r="Q217" s="31">
        <v>152613.29856934</v>
      </c>
      <c r="R217" s="33">
        <v>287427.29856934003</v>
      </c>
      <c r="S217" s="32">
        <v>0</v>
      </c>
      <c r="T217" s="31">
        <v>0</v>
      </c>
      <c r="U217" s="31">
        <v>87126</v>
      </c>
      <c r="V217" s="31">
        <v>0</v>
      </c>
      <c r="W217" s="30">
        <v>87126</v>
      </c>
      <c r="X217" s="32">
        <v>218272.29856934</v>
      </c>
      <c r="Y217" s="31">
        <v>9067</v>
      </c>
      <c r="Z217" s="31">
        <v>-15381</v>
      </c>
      <c r="AA217" s="31">
        <v>-11657</v>
      </c>
      <c r="AB217" s="31">
        <v>0</v>
      </c>
      <c r="AC217" s="33">
        <v>0</v>
      </c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</row>
    <row r="218" spans="1:442" s="35" customFormat="1">
      <c r="A218" s="36">
        <v>31345</v>
      </c>
      <c r="B218" s="37" t="s">
        <v>347</v>
      </c>
      <c r="C218" s="27">
        <v>91906.341174049405</v>
      </c>
      <c r="D218" s="28">
        <v>8.7819999999999996E-5</v>
      </c>
      <c r="E218" s="28">
        <v>9.8480000000000006E-5</v>
      </c>
      <c r="F218" s="32">
        <v>1058202</v>
      </c>
      <c r="G218" s="31">
        <v>1224941</v>
      </c>
      <c r="H218" s="33">
        <v>920065</v>
      </c>
      <c r="I218" s="32">
        <v>63758</v>
      </c>
      <c r="J218" s="31">
        <v>-115980.33359132177</v>
      </c>
      <c r="K218" s="31">
        <v>-52222.333591321774</v>
      </c>
      <c r="L218" s="31">
        <v>-21077</v>
      </c>
      <c r="M218" s="33">
        <v>-73299.333591321774</v>
      </c>
      <c r="N218" s="32">
        <v>20066</v>
      </c>
      <c r="O218" s="31">
        <v>0</v>
      </c>
      <c r="P218" s="31">
        <v>11419</v>
      </c>
      <c r="Q218" s="31">
        <v>0</v>
      </c>
      <c r="R218" s="33">
        <v>31485</v>
      </c>
      <c r="S218" s="32">
        <v>0</v>
      </c>
      <c r="T218" s="31">
        <v>0</v>
      </c>
      <c r="U218" s="31">
        <v>20348</v>
      </c>
      <c r="V218" s="31">
        <v>65269.977863292908</v>
      </c>
      <c r="W218" s="30">
        <v>85617.977863292908</v>
      </c>
      <c r="X218" s="32">
        <v>-49935.977863292908</v>
      </c>
      <c r="Y218" s="31">
        <v>2118</v>
      </c>
      <c r="Z218" s="31">
        <v>-3592</v>
      </c>
      <c r="AA218" s="31">
        <v>-2723</v>
      </c>
      <c r="AB218" s="31">
        <v>0</v>
      </c>
      <c r="AC218" s="33">
        <v>0</v>
      </c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</row>
    <row r="219" spans="1:442" s="35" customFormat="1">
      <c r="A219" s="36">
        <v>31354</v>
      </c>
      <c r="B219" s="37" t="s">
        <v>348</v>
      </c>
      <c r="C219" s="27">
        <v>170871.18547606966</v>
      </c>
      <c r="D219" s="28">
        <v>1.6327E-4</v>
      </c>
      <c r="E219" s="28">
        <v>1.8479999999999999E-4</v>
      </c>
      <c r="F219" s="32">
        <v>1967349</v>
      </c>
      <c r="G219" s="31">
        <v>2277341</v>
      </c>
      <c r="H219" s="33">
        <v>1710533</v>
      </c>
      <c r="I219" s="32">
        <v>118535</v>
      </c>
      <c r="J219" s="31">
        <v>-541054.33478101646</v>
      </c>
      <c r="K219" s="31">
        <v>-422519.33478101646</v>
      </c>
      <c r="L219" s="31">
        <v>-39185</v>
      </c>
      <c r="M219" s="33">
        <v>-461704.33478101646</v>
      </c>
      <c r="N219" s="32">
        <v>37305</v>
      </c>
      <c r="O219" s="31">
        <v>0</v>
      </c>
      <c r="P219" s="31">
        <v>21230</v>
      </c>
      <c r="Q219" s="31">
        <v>0</v>
      </c>
      <c r="R219" s="33">
        <v>58535</v>
      </c>
      <c r="S219" s="32">
        <v>0</v>
      </c>
      <c r="T219" s="31">
        <v>0</v>
      </c>
      <c r="U219" s="31">
        <v>37829</v>
      </c>
      <c r="V219" s="31">
        <v>131760.81868598447</v>
      </c>
      <c r="W219" s="30">
        <v>169589.81868598447</v>
      </c>
      <c r="X219" s="32">
        <v>-103251.81868598447</v>
      </c>
      <c r="Y219" s="31">
        <v>3937</v>
      </c>
      <c r="Z219" s="31">
        <v>-6678</v>
      </c>
      <c r="AA219" s="31">
        <v>-5062</v>
      </c>
      <c r="AB219" s="31">
        <v>0</v>
      </c>
      <c r="AC219" s="33">
        <v>0</v>
      </c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</row>
    <row r="220" spans="1:442" s="35" customFormat="1">
      <c r="A220" s="36">
        <v>31370</v>
      </c>
      <c r="B220" s="37" t="s">
        <v>349</v>
      </c>
      <c r="C220" s="27">
        <v>644435.32256743044</v>
      </c>
      <c r="D220" s="28">
        <v>6.1576000000000003E-4</v>
      </c>
      <c r="E220" s="28">
        <v>6.3181000000000001E-4</v>
      </c>
      <c r="F220" s="32">
        <v>7419703</v>
      </c>
      <c r="G220" s="31">
        <v>8588813</v>
      </c>
      <c r="H220" s="33">
        <v>6451140</v>
      </c>
      <c r="I220" s="32">
        <v>447045</v>
      </c>
      <c r="J220" s="31">
        <v>-378479.31826829852</v>
      </c>
      <c r="K220" s="31">
        <v>68565.681731701479</v>
      </c>
      <c r="L220" s="31">
        <v>-147782</v>
      </c>
      <c r="M220" s="33">
        <v>-79216.318268298521</v>
      </c>
      <c r="N220" s="32">
        <v>140694</v>
      </c>
      <c r="O220" s="31">
        <v>0</v>
      </c>
      <c r="P220" s="31">
        <v>80068</v>
      </c>
      <c r="Q220" s="31">
        <v>0</v>
      </c>
      <c r="R220" s="33">
        <v>220762</v>
      </c>
      <c r="S220" s="32">
        <v>0</v>
      </c>
      <c r="T220" s="31">
        <v>0</v>
      </c>
      <c r="U220" s="31">
        <v>142671</v>
      </c>
      <c r="V220" s="31">
        <v>100419.68981595532</v>
      </c>
      <c r="W220" s="30">
        <v>243090.68981595532</v>
      </c>
      <c r="X220" s="32">
        <v>7099.3101840446761</v>
      </c>
      <c r="Y220" s="31">
        <v>14848</v>
      </c>
      <c r="Z220" s="31">
        <v>-25186</v>
      </c>
      <c r="AA220" s="31">
        <v>-19090</v>
      </c>
      <c r="AB220" s="31">
        <v>0</v>
      </c>
      <c r="AC220" s="33">
        <v>0</v>
      </c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</row>
    <row r="221" spans="1:442" s="35" customFormat="1">
      <c r="A221" s="36">
        <v>31395</v>
      </c>
      <c r="B221" s="37" t="s">
        <v>350</v>
      </c>
      <c r="C221" s="27">
        <v>0</v>
      </c>
      <c r="D221" s="28">
        <v>0</v>
      </c>
      <c r="E221" s="28">
        <v>0</v>
      </c>
      <c r="F221" s="32">
        <v>0</v>
      </c>
      <c r="G221" s="31">
        <v>0</v>
      </c>
      <c r="H221" s="33">
        <v>0</v>
      </c>
      <c r="I221" s="32">
        <v>0</v>
      </c>
      <c r="J221" s="31">
        <v>0</v>
      </c>
      <c r="K221" s="31">
        <v>0</v>
      </c>
      <c r="L221" s="31">
        <v>0</v>
      </c>
      <c r="M221" s="33">
        <v>0</v>
      </c>
      <c r="N221" s="32">
        <v>0</v>
      </c>
      <c r="O221" s="31">
        <v>0</v>
      </c>
      <c r="P221" s="31">
        <v>0</v>
      </c>
      <c r="Q221" s="31">
        <v>0</v>
      </c>
      <c r="R221" s="33">
        <v>0</v>
      </c>
      <c r="S221" s="32">
        <v>0</v>
      </c>
      <c r="T221" s="31">
        <v>0</v>
      </c>
      <c r="U221" s="31">
        <v>0</v>
      </c>
      <c r="V221" s="31">
        <v>0</v>
      </c>
      <c r="W221" s="30">
        <v>0</v>
      </c>
      <c r="X221" s="32">
        <v>0</v>
      </c>
      <c r="Y221" s="31">
        <v>0</v>
      </c>
      <c r="Z221" s="31">
        <v>0</v>
      </c>
      <c r="AA221" s="31">
        <v>0</v>
      </c>
      <c r="AB221" s="31">
        <v>0</v>
      </c>
      <c r="AC221" s="33">
        <v>0</v>
      </c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</row>
    <row r="222" spans="1:442" s="35" customFormat="1">
      <c r="A222" s="36">
        <v>31400</v>
      </c>
      <c r="B222" s="37" t="s">
        <v>351</v>
      </c>
      <c r="C222" s="27">
        <v>0</v>
      </c>
      <c r="D222" s="28">
        <v>0</v>
      </c>
      <c r="E222" s="28">
        <v>0</v>
      </c>
      <c r="F222" s="32">
        <v>0</v>
      </c>
      <c r="G222" s="31">
        <v>0</v>
      </c>
      <c r="H222" s="33">
        <v>0</v>
      </c>
      <c r="I222" s="32">
        <v>0</v>
      </c>
      <c r="J222" s="31">
        <v>0</v>
      </c>
      <c r="K222" s="31">
        <v>0</v>
      </c>
      <c r="L222" s="31">
        <v>0</v>
      </c>
      <c r="M222" s="33">
        <v>0</v>
      </c>
      <c r="N222" s="32">
        <v>0</v>
      </c>
      <c r="O222" s="31">
        <v>0</v>
      </c>
      <c r="P222" s="31">
        <v>0</v>
      </c>
      <c r="Q222" s="31">
        <v>0</v>
      </c>
      <c r="R222" s="33">
        <v>0</v>
      </c>
      <c r="S222" s="32">
        <v>0</v>
      </c>
      <c r="T222" s="31">
        <v>0</v>
      </c>
      <c r="U222" s="31">
        <v>0</v>
      </c>
      <c r="V222" s="31">
        <v>0</v>
      </c>
      <c r="W222" s="30">
        <v>0</v>
      </c>
      <c r="X222" s="32">
        <v>0</v>
      </c>
      <c r="Y222" s="31">
        <v>0</v>
      </c>
      <c r="Z222" s="31">
        <v>0</v>
      </c>
      <c r="AA222" s="31">
        <v>0</v>
      </c>
      <c r="AB222" s="31">
        <v>0</v>
      </c>
      <c r="AC222" s="33">
        <v>0</v>
      </c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</row>
    <row r="223" spans="1:442" s="35" customFormat="1">
      <c r="A223" s="36">
        <v>31415</v>
      </c>
      <c r="B223" s="37" t="s">
        <v>352</v>
      </c>
      <c r="C223" s="27">
        <v>1343715.7745023018</v>
      </c>
      <c r="D223" s="28">
        <v>1.28392E-3</v>
      </c>
      <c r="E223" s="28">
        <v>1.4390900000000001E-3</v>
      </c>
      <c r="F223" s="32">
        <v>15470808</v>
      </c>
      <c r="G223" s="31">
        <v>17908518</v>
      </c>
      <c r="H223" s="33">
        <v>13451261</v>
      </c>
      <c r="I223" s="32">
        <v>932133</v>
      </c>
      <c r="J223" s="31">
        <v>-1873070.5874937351</v>
      </c>
      <c r="K223" s="31">
        <v>-940937.58749373513</v>
      </c>
      <c r="L223" s="31">
        <v>-308141</v>
      </c>
      <c r="M223" s="33">
        <v>-1249078.5874937351</v>
      </c>
      <c r="N223" s="32">
        <v>293361</v>
      </c>
      <c r="O223" s="31">
        <v>0</v>
      </c>
      <c r="P223" s="31">
        <v>166950</v>
      </c>
      <c r="Q223" s="31">
        <v>0</v>
      </c>
      <c r="R223" s="33">
        <v>460311</v>
      </c>
      <c r="S223" s="32">
        <v>0</v>
      </c>
      <c r="T223" s="31">
        <v>0</v>
      </c>
      <c r="U223" s="31">
        <v>297482</v>
      </c>
      <c r="V223" s="31">
        <v>950087.11692058761</v>
      </c>
      <c r="W223" s="30">
        <v>1247569.1169205876</v>
      </c>
      <c r="X223" s="32">
        <v>-725899.11692058761</v>
      </c>
      <c r="Y223" s="31">
        <v>30959</v>
      </c>
      <c r="Z223" s="31">
        <v>-52516</v>
      </c>
      <c r="AA223" s="31">
        <v>-39801.999999999884</v>
      </c>
      <c r="AB223" s="31">
        <v>0</v>
      </c>
      <c r="AC223" s="33">
        <v>0</v>
      </c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</row>
    <row r="224" spans="1:442" s="35" customFormat="1">
      <c r="A224" s="36">
        <v>31765</v>
      </c>
      <c r="B224" s="37" t="s">
        <v>353</v>
      </c>
      <c r="C224" s="27">
        <v>852522.21761426365</v>
      </c>
      <c r="D224" s="28">
        <v>8.1457999999999997E-4</v>
      </c>
      <c r="E224" s="28">
        <v>8.3856000000000002E-4</v>
      </c>
      <c r="F224" s="32">
        <v>9815417</v>
      </c>
      <c r="G224" s="31">
        <v>11362016</v>
      </c>
      <c r="H224" s="33">
        <v>8534120</v>
      </c>
      <c r="I224" s="32">
        <v>591389</v>
      </c>
      <c r="J224" s="31">
        <v>-949833.45175656339</v>
      </c>
      <c r="K224" s="31">
        <v>-358444.45175656339</v>
      </c>
      <c r="L224" s="31">
        <v>-195499</v>
      </c>
      <c r="M224" s="33">
        <v>-553943.45175656339</v>
      </c>
      <c r="N224" s="32">
        <v>186122</v>
      </c>
      <c r="O224" s="31">
        <v>0</v>
      </c>
      <c r="P224" s="31">
        <v>105921</v>
      </c>
      <c r="Q224" s="31">
        <v>0</v>
      </c>
      <c r="R224" s="33">
        <v>292043</v>
      </c>
      <c r="S224" s="32">
        <v>0</v>
      </c>
      <c r="T224" s="31">
        <v>0</v>
      </c>
      <c r="U224" s="31">
        <v>188737</v>
      </c>
      <c r="V224" s="31">
        <v>149562.55171004005</v>
      </c>
      <c r="W224" s="30">
        <v>338299.55171004008</v>
      </c>
      <c r="X224" s="32">
        <v>-7327.5517100400466</v>
      </c>
      <c r="Y224" s="31">
        <v>19642</v>
      </c>
      <c r="Z224" s="31">
        <v>-33319</v>
      </c>
      <c r="AA224" s="31">
        <v>-25251.999999999971</v>
      </c>
      <c r="AB224" s="31">
        <v>0</v>
      </c>
      <c r="AC224" s="33">
        <v>0</v>
      </c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</row>
    <row r="225" spans="1:442" s="35" customFormat="1">
      <c r="A225" s="36">
        <v>35605</v>
      </c>
      <c r="B225" s="37" t="s">
        <v>354</v>
      </c>
      <c r="C225" s="27">
        <v>2625415.7641879227</v>
      </c>
      <c r="D225" s="28">
        <v>2.5085799999999998E-3</v>
      </c>
      <c r="E225" s="28">
        <v>2.4865600000000001E-3</v>
      </c>
      <c r="F225" s="32">
        <v>30227552</v>
      </c>
      <c r="G225" s="31">
        <v>34990458</v>
      </c>
      <c r="H225" s="33">
        <v>26281671</v>
      </c>
      <c r="I225" s="32">
        <v>1821243</v>
      </c>
      <c r="J225" s="31">
        <v>-838010.5004941381</v>
      </c>
      <c r="K225" s="31">
        <v>983232.4995058619</v>
      </c>
      <c r="L225" s="31">
        <v>-602059</v>
      </c>
      <c r="M225" s="33">
        <v>381173.4995058619</v>
      </c>
      <c r="N225" s="32">
        <v>573181</v>
      </c>
      <c r="O225" s="31">
        <v>0</v>
      </c>
      <c r="P225" s="31">
        <v>326194</v>
      </c>
      <c r="Q225" s="31">
        <v>122869.5802892286</v>
      </c>
      <c r="R225" s="33">
        <v>1022244.5802892286</v>
      </c>
      <c r="S225" s="32">
        <v>0</v>
      </c>
      <c r="T225" s="31">
        <v>0</v>
      </c>
      <c r="U225" s="31">
        <v>581234</v>
      </c>
      <c r="V225" s="31">
        <v>0</v>
      </c>
      <c r="W225" s="30">
        <v>581234</v>
      </c>
      <c r="X225" s="32">
        <v>560897.58028922859</v>
      </c>
      <c r="Y225" s="31">
        <v>60489</v>
      </c>
      <c r="Z225" s="31">
        <v>-102608</v>
      </c>
      <c r="AA225" s="31">
        <v>-77768</v>
      </c>
      <c r="AB225" s="31">
        <v>0</v>
      </c>
      <c r="AC225" s="33">
        <v>0</v>
      </c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</row>
    <row r="226" spans="1:442" s="35" customFormat="1">
      <c r="A226" s="36">
        <v>35607</v>
      </c>
      <c r="B226" s="37" t="s">
        <v>355</v>
      </c>
      <c r="C226" s="27">
        <v>1453791.039722099</v>
      </c>
      <c r="D226" s="28">
        <v>1.3891000000000001E-3</v>
      </c>
      <c r="E226" s="28">
        <v>1.44663E-3</v>
      </c>
      <c r="F226" s="32">
        <v>16738192</v>
      </c>
      <c r="G226" s="31">
        <v>19375601</v>
      </c>
      <c r="H226" s="33">
        <v>14553201</v>
      </c>
      <c r="I226" s="32">
        <v>1008494</v>
      </c>
      <c r="J226" s="31">
        <v>-489940.53936148761</v>
      </c>
      <c r="K226" s="31">
        <v>518553.46063851239</v>
      </c>
      <c r="L226" s="31">
        <v>-333384</v>
      </c>
      <c r="M226" s="33">
        <v>185169.46063851239</v>
      </c>
      <c r="N226" s="32">
        <v>317393</v>
      </c>
      <c r="O226" s="31">
        <v>0</v>
      </c>
      <c r="P226" s="31">
        <v>180626</v>
      </c>
      <c r="Q226" s="31">
        <v>0</v>
      </c>
      <c r="R226" s="33">
        <v>498019</v>
      </c>
      <c r="S226" s="32">
        <v>0</v>
      </c>
      <c r="T226" s="31">
        <v>0</v>
      </c>
      <c r="U226" s="31">
        <v>321852</v>
      </c>
      <c r="V226" s="31">
        <v>356308.67725766997</v>
      </c>
      <c r="W226" s="30">
        <v>678160.67725766997</v>
      </c>
      <c r="X226" s="32">
        <v>-113755.67725766997</v>
      </c>
      <c r="Y226" s="31">
        <v>33495</v>
      </c>
      <c r="Z226" s="31">
        <v>-56818</v>
      </c>
      <c r="AA226" s="31">
        <v>-43063</v>
      </c>
      <c r="AB226" s="31">
        <v>0</v>
      </c>
      <c r="AC226" s="33">
        <v>0</v>
      </c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</row>
    <row r="227" spans="1:442" s="35" customFormat="1">
      <c r="A227" s="36">
        <v>35609</v>
      </c>
      <c r="B227" s="37" t="s">
        <v>356</v>
      </c>
      <c r="C227" s="27">
        <v>1031427.2941678972</v>
      </c>
      <c r="D227" s="28">
        <v>9.8553000000000009E-4</v>
      </c>
      <c r="E227" s="28">
        <v>9.9164000000000001E-4</v>
      </c>
      <c r="F227" s="32">
        <v>11875308</v>
      </c>
      <c r="G227" s="31">
        <v>13746481</v>
      </c>
      <c r="H227" s="33">
        <v>10325114</v>
      </c>
      <c r="I227" s="32">
        <v>715500</v>
      </c>
      <c r="J227" s="31">
        <v>457798.64324361447</v>
      </c>
      <c r="K227" s="31">
        <v>1173298.6432436146</v>
      </c>
      <c r="L227" s="31">
        <v>-236527</v>
      </c>
      <c r="M227" s="33">
        <v>936771.64324361458</v>
      </c>
      <c r="N227" s="32">
        <v>225182</v>
      </c>
      <c r="O227" s="31">
        <v>0</v>
      </c>
      <c r="P227" s="31">
        <v>128150</v>
      </c>
      <c r="Q227" s="31">
        <v>0</v>
      </c>
      <c r="R227" s="33">
        <v>353332</v>
      </c>
      <c r="S227" s="32">
        <v>0</v>
      </c>
      <c r="T227" s="31">
        <v>0</v>
      </c>
      <c r="U227" s="31">
        <v>228346</v>
      </c>
      <c r="V227" s="31">
        <v>41566.740170224053</v>
      </c>
      <c r="W227" s="30">
        <v>269912.74017022405</v>
      </c>
      <c r="X227" s="32">
        <v>130518.25982977595</v>
      </c>
      <c r="Y227" s="31">
        <v>23764</v>
      </c>
      <c r="Z227" s="31">
        <v>-40311</v>
      </c>
      <c r="AA227" s="31">
        <v>-30552</v>
      </c>
      <c r="AB227" s="31">
        <v>0</v>
      </c>
      <c r="AC227" s="33">
        <v>0</v>
      </c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</row>
    <row r="228" spans="1:442" s="35" customFormat="1">
      <c r="A228" s="36">
        <v>35615</v>
      </c>
      <c r="B228" s="37" t="s">
        <v>119</v>
      </c>
      <c r="C228" s="27">
        <v>905482.34796090156</v>
      </c>
      <c r="D228" s="28">
        <v>8.6518999999999995E-4</v>
      </c>
      <c r="E228" s="28">
        <v>8.4904999999999996E-4</v>
      </c>
      <c r="F228" s="32">
        <v>10425251</v>
      </c>
      <c r="G228" s="31">
        <v>12067941</v>
      </c>
      <c r="H228" s="33">
        <v>9064347</v>
      </c>
      <c r="I228" s="32">
        <v>628133</v>
      </c>
      <c r="J228" s="31">
        <v>509859.79621330719</v>
      </c>
      <c r="K228" s="31">
        <v>1137992.7962133072</v>
      </c>
      <c r="L228" s="31">
        <v>-207646</v>
      </c>
      <c r="M228" s="33">
        <v>930346.79621330719</v>
      </c>
      <c r="N228" s="32">
        <v>197686</v>
      </c>
      <c r="O228" s="31">
        <v>0</v>
      </c>
      <c r="P228" s="31">
        <v>112502</v>
      </c>
      <c r="Q228" s="31">
        <v>94383.762376145838</v>
      </c>
      <c r="R228" s="33">
        <v>404571.76237614581</v>
      </c>
      <c r="S228" s="32">
        <v>0</v>
      </c>
      <c r="T228" s="31">
        <v>0</v>
      </c>
      <c r="U228" s="31">
        <v>200463</v>
      </c>
      <c r="V228" s="31">
        <v>0</v>
      </c>
      <c r="W228" s="30">
        <v>200463</v>
      </c>
      <c r="X228" s="32">
        <v>245455.76237614584</v>
      </c>
      <c r="Y228" s="31">
        <v>20862</v>
      </c>
      <c r="Z228" s="31">
        <v>-35389</v>
      </c>
      <c r="AA228" s="31">
        <v>-26820</v>
      </c>
      <c r="AB228" s="31">
        <v>0</v>
      </c>
      <c r="AC228" s="33">
        <v>0</v>
      </c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</row>
    <row r="229" spans="1:442" s="35" customFormat="1">
      <c r="A229" s="36">
        <v>35616</v>
      </c>
      <c r="B229" s="37" t="s">
        <v>357</v>
      </c>
      <c r="C229" s="27">
        <v>1033916.7225434326</v>
      </c>
      <c r="D229" s="28">
        <v>9.8791000000000005E-4</v>
      </c>
      <c r="E229" s="28">
        <v>1.08366E-3</v>
      </c>
      <c r="F229" s="32">
        <v>11903986</v>
      </c>
      <c r="G229" s="31">
        <v>13779677</v>
      </c>
      <c r="H229" s="33">
        <v>10350049</v>
      </c>
      <c r="I229" s="32">
        <v>717228</v>
      </c>
      <c r="J229" s="31">
        <v>-508015.33920289209</v>
      </c>
      <c r="K229" s="31">
        <v>209212.66079710791</v>
      </c>
      <c r="L229" s="31">
        <v>-237098</v>
      </c>
      <c r="M229" s="33">
        <v>-27885.339202892093</v>
      </c>
      <c r="N229" s="32">
        <v>225726</v>
      </c>
      <c r="O229" s="31">
        <v>0</v>
      </c>
      <c r="P229" s="31">
        <v>128459</v>
      </c>
      <c r="Q229" s="31">
        <v>0</v>
      </c>
      <c r="R229" s="33">
        <v>354185</v>
      </c>
      <c r="S229" s="32">
        <v>0</v>
      </c>
      <c r="T229" s="31">
        <v>0</v>
      </c>
      <c r="U229" s="31">
        <v>228897</v>
      </c>
      <c r="V229" s="31">
        <v>587136.61756347178</v>
      </c>
      <c r="W229" s="30">
        <v>816033.61756347178</v>
      </c>
      <c r="X229" s="32">
        <v>-414635.61756347178</v>
      </c>
      <c r="Y229" s="31">
        <v>23821</v>
      </c>
      <c r="Z229" s="31">
        <v>-40408</v>
      </c>
      <c r="AA229" s="31">
        <v>-30626</v>
      </c>
      <c r="AB229" s="31">
        <v>0</v>
      </c>
      <c r="AC229" s="33">
        <v>0</v>
      </c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</row>
    <row r="230" spans="1:442" s="35" customFormat="1">
      <c r="A230" s="36">
        <v>35617</v>
      </c>
      <c r="B230" s="37" t="s">
        <v>358</v>
      </c>
      <c r="C230" s="27">
        <v>1155110.610720118</v>
      </c>
      <c r="D230" s="28">
        <v>1.1037099999999999E-3</v>
      </c>
      <c r="E230" s="28">
        <v>1.21787E-3</v>
      </c>
      <c r="F230" s="32">
        <v>13299337</v>
      </c>
      <c r="G230" s="31">
        <v>15394892</v>
      </c>
      <c r="H230" s="33">
        <v>11563252</v>
      </c>
      <c r="I230" s="32">
        <v>801299</v>
      </c>
      <c r="J230" s="31">
        <v>-1210321.8713690809</v>
      </c>
      <c r="K230" s="31">
        <v>-409022.87136908085</v>
      </c>
      <c r="L230" s="31">
        <v>-264890</v>
      </c>
      <c r="M230" s="33">
        <v>-673912.87136908085</v>
      </c>
      <c r="N230" s="32">
        <v>252185</v>
      </c>
      <c r="O230" s="31">
        <v>0</v>
      </c>
      <c r="P230" s="31">
        <v>143517</v>
      </c>
      <c r="Q230" s="31">
        <v>0</v>
      </c>
      <c r="R230" s="33">
        <v>395702</v>
      </c>
      <c r="S230" s="32">
        <v>0</v>
      </c>
      <c r="T230" s="31">
        <v>0</v>
      </c>
      <c r="U230" s="31">
        <v>255728</v>
      </c>
      <c r="V230" s="31">
        <v>699696.10729953065</v>
      </c>
      <c r="W230" s="30">
        <v>955424.10729953065</v>
      </c>
      <c r="X230" s="32">
        <v>-506975.10729953065</v>
      </c>
      <c r="Y230" s="31">
        <v>26614</v>
      </c>
      <c r="Z230" s="31">
        <v>-45145</v>
      </c>
      <c r="AA230" s="31">
        <v>-34216</v>
      </c>
      <c r="AB230" s="31">
        <v>0</v>
      </c>
      <c r="AC230" s="33">
        <v>0</v>
      </c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</row>
    <row r="231" spans="1:442" s="35" customFormat="1">
      <c r="A231" s="36">
        <v>35618</v>
      </c>
      <c r="B231" s="37" t="s">
        <v>359</v>
      </c>
      <c r="C231" s="27">
        <v>1385911.830824136</v>
      </c>
      <c r="D231" s="28">
        <v>1.32424E-3</v>
      </c>
      <c r="E231" s="28">
        <v>1.5005000000000001E-3</v>
      </c>
      <c r="F231" s="32">
        <v>15956650</v>
      </c>
      <c r="G231" s="31">
        <v>18470913</v>
      </c>
      <c r="H231" s="33">
        <v>13873682</v>
      </c>
      <c r="I231" s="32">
        <v>961405</v>
      </c>
      <c r="J231" s="31">
        <v>-2226352.8882811056</v>
      </c>
      <c r="K231" s="31">
        <v>-1264947.8882811056</v>
      </c>
      <c r="L231" s="31">
        <v>-317818</v>
      </c>
      <c r="M231" s="33">
        <v>-1582765.8882811056</v>
      </c>
      <c r="N231" s="32">
        <v>302573</v>
      </c>
      <c r="O231" s="31">
        <v>0</v>
      </c>
      <c r="P231" s="31">
        <v>172193</v>
      </c>
      <c r="Q231" s="31">
        <v>0</v>
      </c>
      <c r="R231" s="33">
        <v>474766</v>
      </c>
      <c r="S231" s="32">
        <v>0</v>
      </c>
      <c r="T231" s="31">
        <v>0</v>
      </c>
      <c r="U231" s="31">
        <v>306825</v>
      </c>
      <c r="V231" s="31">
        <v>1078623.1540579819</v>
      </c>
      <c r="W231" s="30">
        <v>1385448.1540579819</v>
      </c>
      <c r="X231" s="32">
        <v>-847395.15405798191</v>
      </c>
      <c r="Y231" s="31">
        <v>31931</v>
      </c>
      <c r="Z231" s="31">
        <v>-54165</v>
      </c>
      <c r="AA231" s="31">
        <v>-41053</v>
      </c>
      <c r="AB231" s="31">
        <v>0</v>
      </c>
      <c r="AC231" s="33">
        <v>0</v>
      </c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</row>
    <row r="232" spans="1:442" s="35" customFormat="1">
      <c r="A232" s="36">
        <v>35619</v>
      </c>
      <c r="B232" s="37" t="s">
        <v>360</v>
      </c>
      <c r="C232" s="27">
        <v>1020014.9914762203</v>
      </c>
      <c r="D232" s="28">
        <v>8.0311E-4</v>
      </c>
      <c r="E232" s="28">
        <v>5.1077999999999996E-4</v>
      </c>
      <c r="F232" s="32">
        <v>9677208</v>
      </c>
      <c r="G232" s="31">
        <v>11202029</v>
      </c>
      <c r="H232" s="33">
        <v>8413953</v>
      </c>
      <c r="I232" s="32">
        <v>583062</v>
      </c>
      <c r="J232" s="31">
        <v>1816455.3334471516</v>
      </c>
      <c r="K232" s="31">
        <v>2399517.3334471518</v>
      </c>
      <c r="L232" s="31">
        <v>-192746</v>
      </c>
      <c r="M232" s="33">
        <v>2206771.3334471518</v>
      </c>
      <c r="N232" s="32">
        <v>183501</v>
      </c>
      <c r="O232" s="31">
        <v>0</v>
      </c>
      <c r="P232" s="31">
        <v>104429</v>
      </c>
      <c r="Q232" s="31">
        <v>1863032.0944666101</v>
      </c>
      <c r="R232" s="33">
        <v>2150962.0944666099</v>
      </c>
      <c r="S232" s="32">
        <v>0</v>
      </c>
      <c r="T232" s="31">
        <v>0</v>
      </c>
      <c r="U232" s="31">
        <v>186079</v>
      </c>
      <c r="V232" s="31">
        <v>0</v>
      </c>
      <c r="W232" s="30">
        <v>186079</v>
      </c>
      <c r="X232" s="32">
        <v>2003265.0944666101</v>
      </c>
      <c r="Y232" s="31">
        <v>19365</v>
      </c>
      <c r="Z232" s="31">
        <v>-32849</v>
      </c>
      <c r="AA232" s="31">
        <v>-24897.999999999767</v>
      </c>
      <c r="AB232" s="31">
        <v>0</v>
      </c>
      <c r="AC232" s="33">
        <v>0</v>
      </c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</row>
    <row r="233" spans="1:442" s="35" customFormat="1">
      <c r="A233" s="36">
        <v>35625</v>
      </c>
      <c r="B233" s="37" t="s">
        <v>361</v>
      </c>
      <c r="C233" s="27">
        <v>125666319.01932499</v>
      </c>
      <c r="D233" s="28">
        <v>0.11995309000000026</v>
      </c>
      <c r="E233" s="28">
        <v>0.12555316999999999</v>
      </c>
      <c r="F233" s="32">
        <v>1445394725</v>
      </c>
      <c r="G233" s="31">
        <v>1673143203</v>
      </c>
      <c r="H233" s="33">
        <v>1256714032</v>
      </c>
      <c r="I233" s="32">
        <v>87086595</v>
      </c>
      <c r="J233" s="31">
        <v>-56152168.095888034</v>
      </c>
      <c r="K233" s="31">
        <v>30934426.904111966</v>
      </c>
      <c r="L233" s="31">
        <v>-28788736</v>
      </c>
      <c r="M233" s="33">
        <v>2145690.9041119665</v>
      </c>
      <c r="N233" s="32">
        <v>27407876</v>
      </c>
      <c r="O233" s="31">
        <v>0</v>
      </c>
      <c r="P233" s="31">
        <v>15597651</v>
      </c>
      <c r="Q233" s="31">
        <v>0</v>
      </c>
      <c r="R233" s="33">
        <v>43005527</v>
      </c>
      <c r="S233" s="32">
        <v>0</v>
      </c>
      <c r="T233" s="31">
        <v>0</v>
      </c>
      <c r="U233" s="31">
        <v>27792966</v>
      </c>
      <c r="V233" s="31">
        <v>34554060.314048283</v>
      </c>
      <c r="W233" s="30">
        <v>62347026.314048283</v>
      </c>
      <c r="X233" s="32">
        <v>-13608824.314048283</v>
      </c>
      <c r="Y233" s="31">
        <v>2892410</v>
      </c>
      <c r="Z233" s="31">
        <v>-4906415</v>
      </c>
      <c r="AA233" s="31">
        <v>-3718670</v>
      </c>
      <c r="AB233" s="31">
        <v>0</v>
      </c>
      <c r="AC233" s="33">
        <v>0</v>
      </c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</row>
    <row r="234" spans="1:442" s="35" customFormat="1">
      <c r="A234" s="36">
        <v>35628</v>
      </c>
      <c r="B234" s="37" t="s">
        <v>362</v>
      </c>
      <c r="C234" s="27">
        <v>430668.94875630108</v>
      </c>
      <c r="D234" s="28">
        <v>4.1149999999999997E-4</v>
      </c>
      <c r="E234" s="28">
        <v>4.3852000000000002E-4</v>
      </c>
      <c r="F234" s="32">
        <v>4958438</v>
      </c>
      <c r="G234" s="31">
        <v>5739731</v>
      </c>
      <c r="H234" s="33">
        <v>4311167</v>
      </c>
      <c r="I234" s="32">
        <v>298751</v>
      </c>
      <c r="J234" s="31">
        <v>-770354.11953508656</v>
      </c>
      <c r="K234" s="31">
        <v>-471603.11953508656</v>
      </c>
      <c r="L234" s="31">
        <v>-98760</v>
      </c>
      <c r="M234" s="33">
        <v>-570363.11953508656</v>
      </c>
      <c r="N234" s="32">
        <v>94023</v>
      </c>
      <c r="O234" s="31">
        <v>0</v>
      </c>
      <c r="P234" s="31">
        <v>53508</v>
      </c>
      <c r="Q234" s="31">
        <v>0</v>
      </c>
      <c r="R234" s="33">
        <v>147531</v>
      </c>
      <c r="S234" s="32">
        <v>0</v>
      </c>
      <c r="T234" s="31">
        <v>0</v>
      </c>
      <c r="U234" s="31">
        <v>95344</v>
      </c>
      <c r="V234" s="31">
        <v>166273.30897138591</v>
      </c>
      <c r="W234" s="30">
        <v>261617.30897138591</v>
      </c>
      <c r="X234" s="32">
        <v>-94420.308971385908</v>
      </c>
      <c r="Y234" s="31">
        <v>9922</v>
      </c>
      <c r="Z234" s="31">
        <v>-16832</v>
      </c>
      <c r="AA234" s="31">
        <v>-12756</v>
      </c>
      <c r="AB234" s="31">
        <v>0</v>
      </c>
      <c r="AC234" s="33">
        <v>0</v>
      </c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</row>
    <row r="235" spans="1:442" s="35" customFormat="1">
      <c r="A235" s="36">
        <v>35630</v>
      </c>
      <c r="B235" s="37" t="s">
        <v>363</v>
      </c>
      <c r="C235" s="27">
        <v>6031340.0442675119</v>
      </c>
      <c r="D235" s="28">
        <v>5.7629400000000002E-3</v>
      </c>
      <c r="E235" s="28">
        <v>5.8250699999999999E-3</v>
      </c>
      <c r="F235" s="32">
        <v>69441505</v>
      </c>
      <c r="G235" s="31">
        <v>80383289</v>
      </c>
      <c r="H235" s="33">
        <v>60376665</v>
      </c>
      <c r="I235" s="32">
        <v>4183926</v>
      </c>
      <c r="J235" s="31">
        <v>2385895.3814066448</v>
      </c>
      <c r="K235" s="31">
        <v>6569821.3814066444</v>
      </c>
      <c r="L235" s="31">
        <v>-1383106</v>
      </c>
      <c r="M235" s="33">
        <v>5186715.3814066444</v>
      </c>
      <c r="N235" s="32">
        <v>1316765</v>
      </c>
      <c r="O235" s="31">
        <v>0</v>
      </c>
      <c r="P235" s="31">
        <v>749363</v>
      </c>
      <c r="Q235" s="31">
        <v>0</v>
      </c>
      <c r="R235" s="33">
        <v>2066128</v>
      </c>
      <c r="S235" s="32">
        <v>0</v>
      </c>
      <c r="T235" s="31">
        <v>0</v>
      </c>
      <c r="U235" s="31">
        <v>1335265</v>
      </c>
      <c r="V235" s="31">
        <v>403739.3735471383</v>
      </c>
      <c r="W235" s="30">
        <v>1739004.3735471382</v>
      </c>
      <c r="X235" s="32">
        <v>602538.6264528617</v>
      </c>
      <c r="Y235" s="31">
        <v>138961</v>
      </c>
      <c r="Z235" s="31">
        <v>-235721</v>
      </c>
      <c r="AA235" s="31">
        <v>-178655.00000000012</v>
      </c>
      <c r="AB235" s="31">
        <v>0</v>
      </c>
      <c r="AC235" s="33">
        <v>0</v>
      </c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</row>
    <row r="236" spans="1:442" s="35" customFormat="1">
      <c r="A236" s="36">
        <v>36635</v>
      </c>
      <c r="B236" s="37" t="s">
        <v>364</v>
      </c>
      <c r="C236" s="27">
        <v>3063253.5983934635</v>
      </c>
      <c r="D236" s="28">
        <v>2.9269399999999998E-3</v>
      </c>
      <c r="E236" s="28">
        <v>2.9559299999999998E-3</v>
      </c>
      <c r="F236" s="32">
        <v>35268651</v>
      </c>
      <c r="G236" s="31">
        <v>40825874</v>
      </c>
      <c r="H236" s="33">
        <v>30664709</v>
      </c>
      <c r="I236" s="32">
        <v>2124974</v>
      </c>
      <c r="J236" s="31">
        <v>-357766.4843670915</v>
      </c>
      <c r="K236" s="31">
        <v>1767207.5156329086</v>
      </c>
      <c r="L236" s="31">
        <v>-702466</v>
      </c>
      <c r="M236" s="33">
        <v>1064741.5156329086</v>
      </c>
      <c r="N236" s="32">
        <v>668772</v>
      </c>
      <c r="O236" s="31">
        <v>0</v>
      </c>
      <c r="P236" s="31">
        <v>380594</v>
      </c>
      <c r="Q236" s="31">
        <v>0</v>
      </c>
      <c r="R236" s="33">
        <v>1049366</v>
      </c>
      <c r="S236" s="32">
        <v>0</v>
      </c>
      <c r="T236" s="31">
        <v>0</v>
      </c>
      <c r="U236" s="31">
        <v>678168</v>
      </c>
      <c r="V236" s="31">
        <v>189445.08307500172</v>
      </c>
      <c r="W236" s="30">
        <v>867613.08307500172</v>
      </c>
      <c r="X236" s="32">
        <v>321633.91692499828</v>
      </c>
      <c r="Y236" s="31">
        <v>70577</v>
      </c>
      <c r="Z236" s="31">
        <v>-119720</v>
      </c>
      <c r="AA236" s="31">
        <v>-90738</v>
      </c>
      <c r="AB236" s="31">
        <v>0</v>
      </c>
      <c r="AC236" s="33">
        <v>0</v>
      </c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</row>
    <row r="237" spans="1:442" s="35" customFormat="1">
      <c r="A237" s="36">
        <v>39075</v>
      </c>
      <c r="B237" s="37" t="s">
        <v>365</v>
      </c>
      <c r="C237" s="27">
        <v>215475.02336589003</v>
      </c>
      <c r="D237" s="28">
        <v>2.0589E-4</v>
      </c>
      <c r="E237" s="28">
        <v>3.0661000000000002E-4</v>
      </c>
      <c r="F237" s="32">
        <v>2480906</v>
      </c>
      <c r="G237" s="31">
        <v>2871818</v>
      </c>
      <c r="H237" s="33">
        <v>2157050</v>
      </c>
      <c r="I237" s="32">
        <v>149477</v>
      </c>
      <c r="J237" s="31">
        <v>-1427536.8768444033</v>
      </c>
      <c r="K237" s="31">
        <v>-1278059.8768444033</v>
      </c>
      <c r="L237" s="31">
        <v>-49414</v>
      </c>
      <c r="M237" s="33">
        <v>-1327473.8768444033</v>
      </c>
      <c r="N237" s="32">
        <v>47043</v>
      </c>
      <c r="O237" s="31">
        <v>0</v>
      </c>
      <c r="P237" s="31">
        <v>26772</v>
      </c>
      <c r="Q237" s="31">
        <v>0</v>
      </c>
      <c r="R237" s="33">
        <v>73815</v>
      </c>
      <c r="S237" s="32">
        <v>0</v>
      </c>
      <c r="T237" s="31">
        <v>0</v>
      </c>
      <c r="U237" s="31">
        <v>47704</v>
      </c>
      <c r="V237" s="31">
        <v>613909.55725723098</v>
      </c>
      <c r="W237" s="30">
        <v>661613.55725723098</v>
      </c>
      <c r="X237" s="32">
        <v>-577958.55725723098</v>
      </c>
      <c r="Y237" s="31">
        <v>4965</v>
      </c>
      <c r="Z237" s="31">
        <v>-8421</v>
      </c>
      <c r="AA237" s="31">
        <v>-6384</v>
      </c>
      <c r="AB237" s="31">
        <v>0</v>
      </c>
      <c r="AC237" s="33">
        <v>0</v>
      </c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</row>
    <row r="238" spans="1:442" s="35" customFormat="1">
      <c r="A238" s="36">
        <v>39079</v>
      </c>
      <c r="B238" s="37" t="s">
        <v>120</v>
      </c>
      <c r="C238" s="27">
        <v>8226389.8681311496</v>
      </c>
      <c r="D238" s="28">
        <v>7.8577200000000003E-3</v>
      </c>
      <c r="E238" s="28">
        <v>8.7403299999999993E-3</v>
      </c>
      <c r="F238" s="32">
        <v>94682905</v>
      </c>
      <c r="G238" s="31">
        <v>109601935</v>
      </c>
      <c r="H238" s="33">
        <v>82323073</v>
      </c>
      <c r="I238" s="32">
        <v>5704747</v>
      </c>
      <c r="J238" s="31">
        <v>-15889961.400634641</v>
      </c>
      <c r="K238" s="31">
        <v>-10185214.400634641</v>
      </c>
      <c r="L238" s="31">
        <v>-1885853</v>
      </c>
      <c r="M238" s="33">
        <v>-12071067.400634641</v>
      </c>
      <c r="N238" s="32">
        <v>1795398</v>
      </c>
      <c r="O238" s="31">
        <v>0</v>
      </c>
      <c r="P238" s="31">
        <v>1021750</v>
      </c>
      <c r="Q238" s="31">
        <v>0</v>
      </c>
      <c r="R238" s="33">
        <v>2817148</v>
      </c>
      <c r="S238" s="32">
        <v>0</v>
      </c>
      <c r="T238" s="31">
        <v>0</v>
      </c>
      <c r="U238" s="31">
        <v>1820623</v>
      </c>
      <c r="V238" s="31">
        <v>5405257.5049375491</v>
      </c>
      <c r="W238" s="30">
        <v>7225880.5049375491</v>
      </c>
      <c r="X238" s="32">
        <v>-4033205.5049375491</v>
      </c>
      <c r="Y238" s="31">
        <v>189472</v>
      </c>
      <c r="Z238" s="31">
        <v>-321403</v>
      </c>
      <c r="AA238" s="31">
        <v>-243596</v>
      </c>
      <c r="AB238" s="31">
        <v>0</v>
      </c>
      <c r="AC238" s="33">
        <v>0</v>
      </c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</row>
    <row r="239" spans="1:442" s="35" customFormat="1">
      <c r="A239" s="36">
        <v>39084</v>
      </c>
      <c r="B239" s="37" t="s">
        <v>366</v>
      </c>
      <c r="C239" s="27">
        <v>228591.70970396147</v>
      </c>
      <c r="D239" s="28">
        <v>2.1842000000000001E-4</v>
      </c>
      <c r="E239" s="28">
        <v>2.3639000000000001E-4</v>
      </c>
      <c r="F239" s="32">
        <v>2631888</v>
      </c>
      <c r="G239" s="31">
        <v>3046590</v>
      </c>
      <c r="H239" s="33">
        <v>2288324</v>
      </c>
      <c r="I239" s="32">
        <v>158574</v>
      </c>
      <c r="J239" s="31">
        <v>-457301.27976567351</v>
      </c>
      <c r="K239" s="31">
        <v>-298727.27976567351</v>
      </c>
      <c r="L239" s="31">
        <v>-52421</v>
      </c>
      <c r="M239" s="33">
        <v>-351148.27976567351</v>
      </c>
      <c r="N239" s="32">
        <v>49906</v>
      </c>
      <c r="O239" s="31">
        <v>0</v>
      </c>
      <c r="P239" s="31">
        <v>28401</v>
      </c>
      <c r="Q239" s="31">
        <v>0</v>
      </c>
      <c r="R239" s="33">
        <v>78307</v>
      </c>
      <c r="S239" s="32">
        <v>0</v>
      </c>
      <c r="T239" s="31">
        <v>0</v>
      </c>
      <c r="U239" s="31">
        <v>50608</v>
      </c>
      <c r="V239" s="31">
        <v>110338.38273809667</v>
      </c>
      <c r="W239" s="30">
        <v>160946.38273809667</v>
      </c>
      <c r="X239" s="32">
        <v>-72199.382738096669</v>
      </c>
      <c r="Y239" s="31">
        <v>5267</v>
      </c>
      <c r="Z239" s="31">
        <v>-8934</v>
      </c>
      <c r="AA239" s="31">
        <v>-6772.9999999999854</v>
      </c>
      <c r="AB239" s="31">
        <v>0</v>
      </c>
      <c r="AC239" s="33">
        <v>0</v>
      </c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</row>
    <row r="240" spans="1:442" s="35" customFormat="1">
      <c r="A240" s="36">
        <v>39103</v>
      </c>
      <c r="B240" s="37" t="s">
        <v>367</v>
      </c>
      <c r="C240" s="27">
        <v>19308489.496348701</v>
      </c>
      <c r="D240" s="28">
        <v>1.844925E-2</v>
      </c>
      <c r="E240" s="28">
        <v>2.0211110000000001E-2</v>
      </c>
      <c r="F240" s="32">
        <v>222307309</v>
      </c>
      <c r="G240" s="31">
        <v>257335906</v>
      </c>
      <c r="H240" s="33">
        <v>193287487</v>
      </c>
      <c r="I240" s="32">
        <v>13394255</v>
      </c>
      <c r="J240" s="31">
        <v>-21184585.342671737</v>
      </c>
      <c r="K240" s="31">
        <v>-7790330.3426717371</v>
      </c>
      <c r="L240" s="31">
        <v>-4427820</v>
      </c>
      <c r="M240" s="33">
        <v>-12218150.342671737</v>
      </c>
      <c r="N240" s="32">
        <v>4215439</v>
      </c>
      <c r="O240" s="31">
        <v>0</v>
      </c>
      <c r="P240" s="31">
        <v>2398980</v>
      </c>
      <c r="Q240" s="31">
        <v>0</v>
      </c>
      <c r="R240" s="33">
        <v>6614419</v>
      </c>
      <c r="S240" s="32">
        <v>0</v>
      </c>
      <c r="T240" s="31">
        <v>0</v>
      </c>
      <c r="U240" s="31">
        <v>4274665</v>
      </c>
      <c r="V240" s="31">
        <v>10804856.378314883</v>
      </c>
      <c r="W240" s="30">
        <v>15079521.378314883</v>
      </c>
      <c r="X240" s="32">
        <v>-7583397.3783148825</v>
      </c>
      <c r="Y240" s="31">
        <v>444864</v>
      </c>
      <c r="Z240" s="31">
        <v>-754626</v>
      </c>
      <c r="AA240" s="31">
        <v>-571943</v>
      </c>
      <c r="AB240" s="31">
        <v>0</v>
      </c>
      <c r="AC240" s="33">
        <v>0</v>
      </c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</row>
    <row r="241" spans="1:442" s="35" customFormat="1">
      <c r="A241" s="36">
        <v>39130</v>
      </c>
      <c r="B241" s="37" t="s">
        <v>368</v>
      </c>
      <c r="C241" s="27">
        <v>22245851.903684832</v>
      </c>
      <c r="D241" s="28">
        <v>2.1137690000000001E-2</v>
      </c>
      <c r="E241" s="28">
        <v>2.1917840000000001E-2</v>
      </c>
      <c r="F241" s="32">
        <v>254702114</v>
      </c>
      <c r="G241" s="31">
        <v>294835108</v>
      </c>
      <c r="H241" s="33">
        <v>221453499</v>
      </c>
      <c r="I241" s="32">
        <v>15346077</v>
      </c>
      <c r="J241" s="31">
        <v>-17728802.422357973</v>
      </c>
      <c r="K241" s="31">
        <v>-2382725.4223579727</v>
      </c>
      <c r="L241" s="31">
        <v>-5073046</v>
      </c>
      <c r="M241" s="33">
        <v>-7455771.4223579727</v>
      </c>
      <c r="N241" s="32">
        <v>4829717</v>
      </c>
      <c r="O241" s="31">
        <v>0</v>
      </c>
      <c r="P241" s="31">
        <v>2748562</v>
      </c>
      <c r="Q241" s="31">
        <v>0</v>
      </c>
      <c r="R241" s="33">
        <v>7578279</v>
      </c>
      <c r="S241" s="32">
        <v>0</v>
      </c>
      <c r="T241" s="31">
        <v>0</v>
      </c>
      <c r="U241" s="31">
        <v>4897573</v>
      </c>
      <c r="V241" s="31">
        <v>4781741.313219212</v>
      </c>
      <c r="W241" s="30">
        <v>9679314.313219212</v>
      </c>
      <c r="X241" s="32">
        <v>-1090848.313219212</v>
      </c>
      <c r="Y241" s="31">
        <v>509690</v>
      </c>
      <c r="Z241" s="31">
        <v>-864591</v>
      </c>
      <c r="AA241" s="31">
        <v>-655286</v>
      </c>
      <c r="AB241" s="31">
        <v>0</v>
      </c>
      <c r="AC241" s="33">
        <v>0</v>
      </c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</row>
    <row r="242" spans="1:442" s="35" customFormat="1">
      <c r="A242" s="36">
        <v>39750</v>
      </c>
      <c r="B242" s="37" t="s">
        <v>369</v>
      </c>
      <c r="C242" s="27">
        <v>3929331.0280854329</v>
      </c>
      <c r="D242" s="28">
        <v>3.7544700000000002E-3</v>
      </c>
      <c r="E242" s="28">
        <v>3.9411100000000003E-3</v>
      </c>
      <c r="F242" s="32">
        <v>45240111</v>
      </c>
      <c r="G242" s="31">
        <v>52368521</v>
      </c>
      <c r="H242" s="33">
        <v>39334502</v>
      </c>
      <c r="I242" s="32">
        <v>2725765</v>
      </c>
      <c r="J242" s="31">
        <v>463522.81543990626</v>
      </c>
      <c r="K242" s="31">
        <v>3189287.8154399064</v>
      </c>
      <c r="L242" s="31">
        <v>-901073</v>
      </c>
      <c r="M242" s="33">
        <v>2288214.8154399064</v>
      </c>
      <c r="N242" s="32">
        <v>857853</v>
      </c>
      <c r="O242" s="31">
        <v>0</v>
      </c>
      <c r="P242" s="31">
        <v>488199</v>
      </c>
      <c r="Q242" s="31">
        <v>0</v>
      </c>
      <c r="R242" s="33">
        <v>1346052</v>
      </c>
      <c r="S242" s="32">
        <v>0</v>
      </c>
      <c r="T242" s="31">
        <v>0</v>
      </c>
      <c r="U242" s="31">
        <v>869905</v>
      </c>
      <c r="V242" s="31">
        <v>1152594.0584479487</v>
      </c>
      <c r="W242" s="30">
        <v>2022499.0584479487</v>
      </c>
      <c r="X242" s="32">
        <v>-497019.05844794866</v>
      </c>
      <c r="Y242" s="31">
        <v>90531</v>
      </c>
      <c r="Z242" s="31">
        <v>-153568</v>
      </c>
      <c r="AA242" s="31">
        <v>-116391</v>
      </c>
      <c r="AB242" s="31">
        <v>0</v>
      </c>
      <c r="AC242" s="33">
        <v>0</v>
      </c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</row>
    <row r="243" spans="1:442" s="35" customFormat="1">
      <c r="A243" s="36">
        <v>39757</v>
      </c>
      <c r="B243" s="37" t="s">
        <v>370</v>
      </c>
      <c r="C243" s="27">
        <v>0</v>
      </c>
      <c r="D243" s="28">
        <v>0</v>
      </c>
      <c r="E243" s="28">
        <v>0</v>
      </c>
      <c r="F243" s="32">
        <v>0</v>
      </c>
      <c r="G243" s="31">
        <v>0</v>
      </c>
      <c r="H243" s="33">
        <v>0</v>
      </c>
      <c r="I243" s="32">
        <v>0</v>
      </c>
      <c r="J243" s="31">
        <v>-37232.666460332235</v>
      </c>
      <c r="K243" s="31">
        <v>-37232.666460332235</v>
      </c>
      <c r="L243" s="31">
        <v>0</v>
      </c>
      <c r="M243" s="33">
        <v>-37232.666460332235</v>
      </c>
      <c r="N243" s="32">
        <v>0</v>
      </c>
      <c r="O243" s="31">
        <v>0</v>
      </c>
      <c r="P243" s="31">
        <v>0</v>
      </c>
      <c r="Q243" s="31">
        <v>0</v>
      </c>
      <c r="R243" s="33">
        <v>0</v>
      </c>
      <c r="S243" s="32">
        <v>0</v>
      </c>
      <c r="T243" s="31">
        <v>0</v>
      </c>
      <c r="U243" s="31">
        <v>0</v>
      </c>
      <c r="V243" s="31">
        <v>0</v>
      </c>
      <c r="W243" s="30">
        <v>0</v>
      </c>
      <c r="X243" s="32">
        <v>0</v>
      </c>
      <c r="Y243" s="31">
        <v>0</v>
      </c>
      <c r="Z243" s="31">
        <v>0</v>
      </c>
      <c r="AA243" s="31">
        <v>0</v>
      </c>
      <c r="AB243" s="31">
        <v>0</v>
      </c>
      <c r="AC243" s="33">
        <v>0</v>
      </c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</row>
    <row r="244" spans="1:442" s="35" customFormat="1">
      <c r="A244" s="36">
        <v>39758</v>
      </c>
      <c r="B244" s="37" t="s">
        <v>371</v>
      </c>
      <c r="C244" s="27">
        <v>2782368.482803259</v>
      </c>
      <c r="D244" s="28">
        <v>2.65855E-3</v>
      </c>
      <c r="E244" s="28">
        <v>2.7709900000000001E-3</v>
      </c>
      <c r="F244" s="32">
        <v>32034641</v>
      </c>
      <c r="G244" s="31">
        <v>37082286</v>
      </c>
      <c r="H244" s="33">
        <v>27852864</v>
      </c>
      <c r="I244" s="32">
        <v>1930122</v>
      </c>
      <c r="J244" s="31">
        <v>17155.226960739776</v>
      </c>
      <c r="K244" s="31">
        <v>1947277.2269607398</v>
      </c>
      <c r="L244" s="31">
        <v>-638052</v>
      </c>
      <c r="M244" s="33">
        <v>1309225.2269607398</v>
      </c>
      <c r="N244" s="32">
        <v>607448</v>
      </c>
      <c r="O244" s="31">
        <v>0</v>
      </c>
      <c r="P244" s="31">
        <v>345695</v>
      </c>
      <c r="Q244" s="31">
        <v>0</v>
      </c>
      <c r="R244" s="33">
        <v>953143</v>
      </c>
      <c r="S244" s="32">
        <v>0</v>
      </c>
      <c r="T244" s="31">
        <v>0</v>
      </c>
      <c r="U244" s="31">
        <v>615982</v>
      </c>
      <c r="V244" s="31">
        <v>696135.70532671863</v>
      </c>
      <c r="W244" s="30">
        <v>1312117.7053267187</v>
      </c>
      <c r="X244" s="32">
        <v>-231920.70532671863</v>
      </c>
      <c r="Y244" s="31">
        <v>64105</v>
      </c>
      <c r="Z244" s="31">
        <v>-108742</v>
      </c>
      <c r="AA244" s="31">
        <v>-82417</v>
      </c>
      <c r="AB244" s="31">
        <v>0</v>
      </c>
      <c r="AC244" s="33">
        <v>0</v>
      </c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</row>
    <row r="245" spans="1:442" s="35" customFormat="1">
      <c r="A245" s="36">
        <v>39785</v>
      </c>
      <c r="B245" s="37" t="s">
        <v>372</v>
      </c>
      <c r="C245" s="27">
        <v>6737391.489315765</v>
      </c>
      <c r="D245" s="28">
        <v>6.4375700000000001E-3</v>
      </c>
      <c r="E245" s="28">
        <v>6.5625600000000003E-3</v>
      </c>
      <c r="F245" s="32">
        <v>77570571</v>
      </c>
      <c r="G245" s="31">
        <v>89793239</v>
      </c>
      <c r="H245" s="33">
        <v>67444570</v>
      </c>
      <c r="I245" s="32">
        <v>4673711</v>
      </c>
      <c r="J245" s="31">
        <v>-3094554.1148113371</v>
      </c>
      <c r="K245" s="31">
        <v>1579156.8851886629</v>
      </c>
      <c r="L245" s="31">
        <v>-1545017</v>
      </c>
      <c r="M245" s="33">
        <v>34139.885188662913</v>
      </c>
      <c r="N245" s="32">
        <v>1470910</v>
      </c>
      <c r="O245" s="31">
        <v>0</v>
      </c>
      <c r="P245" s="31">
        <v>837086</v>
      </c>
      <c r="Q245" s="31">
        <v>0</v>
      </c>
      <c r="R245" s="33">
        <v>2307996</v>
      </c>
      <c r="S245" s="32">
        <v>0</v>
      </c>
      <c r="T245" s="31">
        <v>0</v>
      </c>
      <c r="U245" s="31">
        <v>1491576</v>
      </c>
      <c r="V245" s="31">
        <v>789309.21413412597</v>
      </c>
      <c r="W245" s="30">
        <v>2280885.214134126</v>
      </c>
      <c r="X245" s="32">
        <v>334766.78586587403</v>
      </c>
      <c r="Y245" s="31">
        <v>155228</v>
      </c>
      <c r="Z245" s="31">
        <v>-263315</v>
      </c>
      <c r="AA245" s="31">
        <v>-199569.00000000012</v>
      </c>
      <c r="AB245" s="31">
        <v>0</v>
      </c>
      <c r="AC245" s="33">
        <v>0</v>
      </c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</row>
    <row r="246" spans="1:442" s="35" customFormat="1">
      <c r="A246" s="36">
        <v>50235</v>
      </c>
      <c r="B246" s="37" t="s">
        <v>373</v>
      </c>
      <c r="C246" s="27">
        <v>6648236.5327908415</v>
      </c>
      <c r="D246" s="28">
        <v>6.3523900000000003E-3</v>
      </c>
      <c r="E246" s="28">
        <v>6.3960099999999997E-3</v>
      </c>
      <c r="F246" s="32">
        <v>76544181</v>
      </c>
      <c r="G246" s="31">
        <v>88605121</v>
      </c>
      <c r="H246" s="33">
        <v>66552163</v>
      </c>
      <c r="I246" s="32">
        <v>4611869</v>
      </c>
      <c r="J246" s="31">
        <v>4070115.7393807718</v>
      </c>
      <c r="K246" s="31">
        <v>8681984.7393807713</v>
      </c>
      <c r="L246" s="31">
        <v>-1524574</v>
      </c>
      <c r="M246" s="33">
        <v>7157410.7393807713</v>
      </c>
      <c r="N246" s="32">
        <v>1451447</v>
      </c>
      <c r="O246" s="31">
        <v>0</v>
      </c>
      <c r="P246" s="31">
        <v>826010</v>
      </c>
      <c r="Q246" s="31">
        <v>0</v>
      </c>
      <c r="R246" s="33">
        <v>2277457</v>
      </c>
      <c r="S246" s="32">
        <v>0</v>
      </c>
      <c r="T246" s="31">
        <v>0</v>
      </c>
      <c r="U246" s="31">
        <v>1471840</v>
      </c>
      <c r="V246" s="31">
        <v>293707.99450176919</v>
      </c>
      <c r="W246" s="30">
        <v>1765547.9945017691</v>
      </c>
      <c r="X246" s="32">
        <v>815495.00549823081</v>
      </c>
      <c r="Y246" s="31">
        <v>153174</v>
      </c>
      <c r="Z246" s="31">
        <v>-259831</v>
      </c>
      <c r="AA246" s="31">
        <v>-196929</v>
      </c>
      <c r="AB246" s="31">
        <v>0</v>
      </c>
      <c r="AC246" s="33">
        <v>0</v>
      </c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</row>
    <row r="247" spans="1:442" s="35" customFormat="1">
      <c r="A247" s="36">
        <v>50410</v>
      </c>
      <c r="B247" s="37" t="s">
        <v>374</v>
      </c>
      <c r="C247" s="27">
        <v>741248.45953594497</v>
      </c>
      <c r="D247" s="28">
        <v>7.0826000000000005E-4</v>
      </c>
      <c r="E247" s="28">
        <v>5.7704999999999996E-4</v>
      </c>
      <c r="F247" s="32">
        <v>8534297</v>
      </c>
      <c r="G247" s="31">
        <v>9879032</v>
      </c>
      <c r="H247" s="33">
        <v>7420236</v>
      </c>
      <c r="I247" s="32">
        <v>514201</v>
      </c>
      <c r="J247" s="31">
        <v>801662.68594824546</v>
      </c>
      <c r="K247" s="31">
        <v>1315863.6859482455</v>
      </c>
      <c r="L247" s="31">
        <v>-169982</v>
      </c>
      <c r="M247" s="33">
        <v>1145881.6859482455</v>
      </c>
      <c r="N247" s="32">
        <v>161829</v>
      </c>
      <c r="O247" s="31">
        <v>0</v>
      </c>
      <c r="P247" s="31">
        <v>92096</v>
      </c>
      <c r="Q247" s="31">
        <v>795411.81929636956</v>
      </c>
      <c r="R247" s="33">
        <v>1049336.8192963696</v>
      </c>
      <c r="S247" s="32">
        <v>0</v>
      </c>
      <c r="T247" s="31">
        <v>0</v>
      </c>
      <c r="U247" s="31">
        <v>164103</v>
      </c>
      <c r="V247" s="31">
        <v>0</v>
      </c>
      <c r="W247" s="30">
        <v>164103</v>
      </c>
      <c r="X247" s="32">
        <v>919082.81929636956</v>
      </c>
      <c r="Y247" s="31">
        <v>17078</v>
      </c>
      <c r="Z247" s="31">
        <v>-28970</v>
      </c>
      <c r="AA247" s="31">
        <v>-21957</v>
      </c>
      <c r="AB247" s="31">
        <v>0</v>
      </c>
      <c r="AC247" s="33">
        <v>0</v>
      </c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</row>
    <row r="248" spans="1:442" s="35" customFormat="1">
      <c r="A248" s="36">
        <v>50529</v>
      </c>
      <c r="B248" s="37" t="s">
        <v>375</v>
      </c>
      <c r="C248" s="27">
        <v>285011.2925638954</v>
      </c>
      <c r="D248" s="28">
        <v>2.7232999999999999E-4</v>
      </c>
      <c r="E248" s="28">
        <v>3.7085999999999998E-4</v>
      </c>
      <c r="F248" s="32">
        <v>3281486</v>
      </c>
      <c r="G248" s="31">
        <v>3798544</v>
      </c>
      <c r="H248" s="33">
        <v>2853123</v>
      </c>
      <c r="I248" s="32">
        <v>197713</v>
      </c>
      <c r="J248" s="31">
        <v>-851787.59230301774</v>
      </c>
      <c r="K248" s="31">
        <v>-654074.59230301774</v>
      </c>
      <c r="L248" s="31">
        <v>-65359</v>
      </c>
      <c r="M248" s="33">
        <v>-719433.59230301774</v>
      </c>
      <c r="N248" s="32">
        <v>62224</v>
      </c>
      <c r="O248" s="31">
        <v>0</v>
      </c>
      <c r="P248" s="31">
        <v>35411</v>
      </c>
      <c r="Q248" s="31">
        <v>0</v>
      </c>
      <c r="R248" s="33">
        <v>97635</v>
      </c>
      <c r="S248" s="32">
        <v>0</v>
      </c>
      <c r="T248" s="31">
        <v>0</v>
      </c>
      <c r="U248" s="31">
        <v>63098</v>
      </c>
      <c r="V248" s="31">
        <v>600875.29229012679</v>
      </c>
      <c r="W248" s="30">
        <v>663973.29229012679</v>
      </c>
      <c r="X248" s="32">
        <v>-553323.29229012679</v>
      </c>
      <c r="Y248" s="31">
        <v>6567</v>
      </c>
      <c r="Z248" s="31">
        <v>-11139</v>
      </c>
      <c r="AA248" s="31">
        <v>-8443</v>
      </c>
      <c r="AB248" s="31">
        <v>0</v>
      </c>
      <c r="AC248" s="33">
        <v>0</v>
      </c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</row>
    <row r="249" spans="1:442" s="35" customFormat="1">
      <c r="A249" s="36">
        <v>50550</v>
      </c>
      <c r="B249" s="37" t="s">
        <v>376</v>
      </c>
      <c r="C249" s="27">
        <v>1140472.160144272</v>
      </c>
      <c r="D249" s="28">
        <v>1.08972E-3</v>
      </c>
      <c r="E249" s="28">
        <v>1.1216799999999999E-3</v>
      </c>
      <c r="F249" s="32">
        <v>13130763</v>
      </c>
      <c r="G249" s="31">
        <v>15199755</v>
      </c>
      <c r="H249" s="33">
        <v>11416683</v>
      </c>
      <c r="I249" s="32">
        <v>791143</v>
      </c>
      <c r="J249" s="31">
        <v>-350086.36061115569</v>
      </c>
      <c r="K249" s="31">
        <v>441056.63938884431</v>
      </c>
      <c r="L249" s="31">
        <v>-261533</v>
      </c>
      <c r="M249" s="33">
        <v>179523.63938884431</v>
      </c>
      <c r="N249" s="32">
        <v>248988</v>
      </c>
      <c r="O249" s="31">
        <v>0</v>
      </c>
      <c r="P249" s="31">
        <v>141698</v>
      </c>
      <c r="Q249" s="31">
        <v>0</v>
      </c>
      <c r="R249" s="33">
        <v>390686</v>
      </c>
      <c r="S249" s="32">
        <v>0</v>
      </c>
      <c r="T249" s="31">
        <v>0</v>
      </c>
      <c r="U249" s="31">
        <v>252487</v>
      </c>
      <c r="V249" s="31">
        <v>199354.44526631222</v>
      </c>
      <c r="W249" s="30">
        <v>451841.44526631222</v>
      </c>
      <c r="X249" s="32">
        <v>-9076.4452663122211</v>
      </c>
      <c r="Y249" s="31">
        <v>26276</v>
      </c>
      <c r="Z249" s="31">
        <v>-44573</v>
      </c>
      <c r="AA249" s="31">
        <v>-33782</v>
      </c>
      <c r="AB249" s="31">
        <v>0</v>
      </c>
      <c r="AC249" s="33">
        <v>0</v>
      </c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</row>
    <row r="250" spans="1:442" s="35" customFormat="1">
      <c r="A250" s="36">
        <v>50660</v>
      </c>
      <c r="B250" s="37" t="s">
        <v>121</v>
      </c>
      <c r="C250" s="27">
        <v>9607749.6874873117</v>
      </c>
      <c r="D250" s="28">
        <v>9.1801899999999995E-3</v>
      </c>
      <c r="E250" s="28">
        <v>1.007249E-2</v>
      </c>
      <c r="F250" s="32">
        <v>110618227</v>
      </c>
      <c r="G250" s="31">
        <v>128048160</v>
      </c>
      <c r="H250" s="33">
        <v>96178211</v>
      </c>
      <c r="I250" s="32">
        <v>6664867</v>
      </c>
      <c r="J250" s="31">
        <v>-9493768.095340291</v>
      </c>
      <c r="K250" s="31">
        <v>-2828901.095340291</v>
      </c>
      <c r="L250" s="31">
        <v>-2203246</v>
      </c>
      <c r="M250" s="33">
        <v>-5032147.095340291</v>
      </c>
      <c r="N250" s="32">
        <v>2097567</v>
      </c>
      <c r="O250" s="31">
        <v>0</v>
      </c>
      <c r="P250" s="31">
        <v>1193712</v>
      </c>
      <c r="Q250" s="31">
        <v>0</v>
      </c>
      <c r="R250" s="33">
        <v>3291279</v>
      </c>
      <c r="S250" s="32">
        <v>0</v>
      </c>
      <c r="T250" s="31">
        <v>0</v>
      </c>
      <c r="U250" s="31">
        <v>2127037</v>
      </c>
      <c r="V250" s="31">
        <v>5471425.1667484948</v>
      </c>
      <c r="W250" s="30">
        <v>7598462.1667484948</v>
      </c>
      <c r="X250" s="32">
        <v>-3868454.1667484948</v>
      </c>
      <c r="Y250" s="31">
        <v>221360</v>
      </c>
      <c r="Z250" s="31">
        <v>-375496</v>
      </c>
      <c r="AA250" s="31">
        <v>-284593</v>
      </c>
      <c r="AB250" s="31">
        <v>0</v>
      </c>
      <c r="AC250" s="33">
        <v>0</v>
      </c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</row>
    <row r="251" spans="1:442" s="35" customFormat="1">
      <c r="A251" s="36">
        <v>50665</v>
      </c>
      <c r="B251" s="37" t="s">
        <v>122</v>
      </c>
      <c r="C251" s="27">
        <v>1635634.336241846</v>
      </c>
      <c r="D251" s="28">
        <v>1.56285E-3</v>
      </c>
      <c r="E251" s="28">
        <v>1.5095900000000001E-3</v>
      </c>
      <c r="F251" s="32">
        <v>18831821</v>
      </c>
      <c r="G251" s="31">
        <v>21799120</v>
      </c>
      <c r="H251" s="33">
        <v>16373530</v>
      </c>
      <c r="I251" s="32">
        <v>1134638</v>
      </c>
      <c r="J251" s="31">
        <v>-355643.15508823231</v>
      </c>
      <c r="K251" s="31">
        <v>778994.84491176764</v>
      </c>
      <c r="L251" s="31">
        <v>-375084</v>
      </c>
      <c r="M251" s="33">
        <v>403910.84491176764</v>
      </c>
      <c r="N251" s="32">
        <v>357093</v>
      </c>
      <c r="O251" s="31">
        <v>0</v>
      </c>
      <c r="P251" s="31">
        <v>203219</v>
      </c>
      <c r="Q251" s="31">
        <v>317199.53970680817</v>
      </c>
      <c r="R251" s="33">
        <v>877511.53970680817</v>
      </c>
      <c r="S251" s="32">
        <v>0</v>
      </c>
      <c r="T251" s="31">
        <v>0</v>
      </c>
      <c r="U251" s="31">
        <v>362110</v>
      </c>
      <c r="V251" s="31">
        <v>0</v>
      </c>
      <c r="W251" s="30">
        <v>362110</v>
      </c>
      <c r="X251" s="32">
        <v>590091.53970680817</v>
      </c>
      <c r="Y251" s="31">
        <v>37685</v>
      </c>
      <c r="Z251" s="31">
        <v>-63925</v>
      </c>
      <c r="AA251" s="31">
        <v>-48450</v>
      </c>
      <c r="AB251" s="31">
        <v>0</v>
      </c>
      <c r="AC251" s="33">
        <v>0</v>
      </c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</row>
    <row r="252" spans="1:442" s="35" customFormat="1">
      <c r="A252" s="36">
        <v>50670</v>
      </c>
      <c r="B252" s="37" t="s">
        <v>123</v>
      </c>
      <c r="C252" s="27">
        <v>15486289.199390486</v>
      </c>
      <c r="D252" s="28">
        <v>1.4795279999999999E-2</v>
      </c>
      <c r="E252" s="28">
        <v>1.4855119999999999E-2</v>
      </c>
      <c r="F252" s="32">
        <v>178278189</v>
      </c>
      <c r="G252" s="31">
        <v>206369190</v>
      </c>
      <c r="H252" s="33">
        <v>155005894</v>
      </c>
      <c r="I252" s="32">
        <v>10741453</v>
      </c>
      <c r="J252" s="31">
        <v>-2102314.2278430974</v>
      </c>
      <c r="K252" s="31">
        <v>8639138.7721569017</v>
      </c>
      <c r="L252" s="31">
        <v>-3550867</v>
      </c>
      <c r="M252" s="33">
        <v>5088271.7721569017</v>
      </c>
      <c r="N252" s="32">
        <v>3380550</v>
      </c>
      <c r="O252" s="31">
        <v>0</v>
      </c>
      <c r="P252" s="31">
        <v>1923850</v>
      </c>
      <c r="Q252" s="31">
        <v>0</v>
      </c>
      <c r="R252" s="33">
        <v>5304400</v>
      </c>
      <c r="S252" s="32">
        <v>0</v>
      </c>
      <c r="T252" s="31">
        <v>0</v>
      </c>
      <c r="U252" s="31">
        <v>3428045</v>
      </c>
      <c r="V252" s="31">
        <v>428994.39796850889</v>
      </c>
      <c r="W252" s="30">
        <v>3857039.3979685088</v>
      </c>
      <c r="X252" s="32">
        <v>2154437.6020314912</v>
      </c>
      <c r="Y252" s="31">
        <v>356756</v>
      </c>
      <c r="Z252" s="31">
        <v>-605169</v>
      </c>
      <c r="AA252" s="31">
        <v>-458664</v>
      </c>
      <c r="AB252" s="31">
        <v>0</v>
      </c>
      <c r="AC252" s="33">
        <v>0</v>
      </c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</row>
    <row r="253" spans="1:442" s="35" customFormat="1">
      <c r="A253" s="36">
        <v>50850</v>
      </c>
      <c r="B253" s="37" t="s">
        <v>377</v>
      </c>
      <c r="C253" s="27">
        <v>774276.07702735602</v>
      </c>
      <c r="D253" s="28">
        <v>7.3981999999999997E-4</v>
      </c>
      <c r="E253" s="28">
        <v>8.4968000000000001E-4</v>
      </c>
      <c r="F253" s="32">
        <v>8914584</v>
      </c>
      <c r="G253" s="31">
        <v>10319241</v>
      </c>
      <c r="H253" s="33">
        <v>7750881</v>
      </c>
      <c r="I253" s="32">
        <v>537113</v>
      </c>
      <c r="J253" s="31">
        <v>-1425366.048660168</v>
      </c>
      <c r="K253" s="31">
        <v>-888253.04866016796</v>
      </c>
      <c r="L253" s="31">
        <v>-177557</v>
      </c>
      <c r="M253" s="33">
        <v>-1065810.048660168</v>
      </c>
      <c r="N253" s="32">
        <v>169040</v>
      </c>
      <c r="O253" s="31">
        <v>0</v>
      </c>
      <c r="P253" s="31">
        <v>96200</v>
      </c>
      <c r="Q253" s="31">
        <v>0</v>
      </c>
      <c r="R253" s="33">
        <v>265240</v>
      </c>
      <c r="S253" s="32">
        <v>0</v>
      </c>
      <c r="T253" s="31">
        <v>0</v>
      </c>
      <c r="U253" s="31">
        <v>171415</v>
      </c>
      <c r="V253" s="31">
        <v>671907.27926136425</v>
      </c>
      <c r="W253" s="30">
        <v>843322.27926136425</v>
      </c>
      <c r="X253" s="32">
        <v>-542726.27926136425</v>
      </c>
      <c r="Y253" s="31">
        <v>17839</v>
      </c>
      <c r="Z253" s="31">
        <v>-30261</v>
      </c>
      <c r="AA253" s="31">
        <v>-22934</v>
      </c>
      <c r="AB253" s="31">
        <v>0</v>
      </c>
      <c r="AC253" s="33">
        <v>0</v>
      </c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</row>
    <row r="254" spans="1:442" s="35" customFormat="1">
      <c r="A254" s="36">
        <v>50852</v>
      </c>
      <c r="B254" s="37" t="s">
        <v>378</v>
      </c>
      <c r="C254" s="27">
        <v>430460.34173742787</v>
      </c>
      <c r="D254" s="28">
        <v>4.1130000000000002E-4</v>
      </c>
      <c r="E254" s="28">
        <v>4.4412E-4</v>
      </c>
      <c r="F254" s="32">
        <v>4956028</v>
      </c>
      <c r="G254" s="31">
        <v>5736941</v>
      </c>
      <c r="H254" s="33">
        <v>4309072</v>
      </c>
      <c r="I254" s="32">
        <v>298606</v>
      </c>
      <c r="J254" s="31">
        <v>260969.89389287136</v>
      </c>
      <c r="K254" s="31">
        <v>559575.89389287133</v>
      </c>
      <c r="L254" s="31">
        <v>-98712</v>
      </c>
      <c r="M254" s="33">
        <v>460863.89389287133</v>
      </c>
      <c r="N254" s="32">
        <v>93977</v>
      </c>
      <c r="O254" s="31">
        <v>0</v>
      </c>
      <c r="P254" s="31">
        <v>53482</v>
      </c>
      <c r="Q254" s="31">
        <v>0</v>
      </c>
      <c r="R254" s="33">
        <v>147459</v>
      </c>
      <c r="S254" s="32">
        <v>0</v>
      </c>
      <c r="T254" s="31">
        <v>0</v>
      </c>
      <c r="U254" s="31">
        <v>95298</v>
      </c>
      <c r="V254" s="31">
        <v>201571.49471518525</v>
      </c>
      <c r="W254" s="30">
        <v>296869.49471518525</v>
      </c>
      <c r="X254" s="32">
        <v>-129753.49471518525</v>
      </c>
      <c r="Y254" s="31">
        <v>9918</v>
      </c>
      <c r="Z254" s="31">
        <v>-16823</v>
      </c>
      <c r="AA254" s="31">
        <v>-12752</v>
      </c>
      <c r="AB254" s="31">
        <v>0</v>
      </c>
      <c r="AC254" s="33">
        <v>0</v>
      </c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</row>
    <row r="255" spans="1:442" s="35" customFormat="1">
      <c r="A255" s="36">
        <v>50860</v>
      </c>
      <c r="B255" s="37" t="s">
        <v>379</v>
      </c>
      <c r="C255" s="27">
        <v>704395.76474820985</v>
      </c>
      <c r="D255" s="28">
        <v>6.7305000000000002E-4</v>
      </c>
      <c r="E255" s="28">
        <v>7.3382000000000005E-4</v>
      </c>
      <c r="F255" s="32">
        <v>8110028</v>
      </c>
      <c r="G255" s="31">
        <v>9387912</v>
      </c>
      <c r="H255" s="33">
        <v>7051351</v>
      </c>
      <c r="I255" s="32">
        <v>488638</v>
      </c>
      <c r="J255" s="31">
        <v>-1323689.6444568383</v>
      </c>
      <c r="K255" s="31">
        <v>-835051.64445683826</v>
      </c>
      <c r="L255" s="31">
        <v>-161532</v>
      </c>
      <c r="M255" s="33">
        <v>-996583.64445683826</v>
      </c>
      <c r="N255" s="32">
        <v>153784</v>
      </c>
      <c r="O255" s="31">
        <v>0</v>
      </c>
      <c r="P255" s="31">
        <v>87518</v>
      </c>
      <c r="Q255" s="31">
        <v>0</v>
      </c>
      <c r="R255" s="33">
        <v>241302</v>
      </c>
      <c r="S255" s="32">
        <v>0</v>
      </c>
      <c r="T255" s="31">
        <v>0</v>
      </c>
      <c r="U255" s="31">
        <v>155945</v>
      </c>
      <c r="V255" s="31">
        <v>372843.87644279434</v>
      </c>
      <c r="W255" s="30">
        <v>528788.87644279434</v>
      </c>
      <c r="X255" s="32">
        <v>-255320.87644279434</v>
      </c>
      <c r="Y255" s="31">
        <v>16229</v>
      </c>
      <c r="Z255" s="31">
        <v>-27530</v>
      </c>
      <c r="AA255" s="31">
        <v>-20865</v>
      </c>
      <c r="AB255" s="31">
        <v>0</v>
      </c>
      <c r="AC255" s="33">
        <v>0</v>
      </c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</row>
    <row r="256" spans="1:442" s="35" customFormat="1">
      <c r="A256" s="36">
        <v>51106</v>
      </c>
      <c r="B256" s="37" t="s">
        <v>509</v>
      </c>
      <c r="C256" s="27">
        <v>3058919.7844009004</v>
      </c>
      <c r="D256" s="28">
        <v>2.9228000000000001E-3</v>
      </c>
      <c r="E256" s="28">
        <v>2.89457E-3</v>
      </c>
      <c r="F256" s="32">
        <v>35218765</v>
      </c>
      <c r="G256" s="31">
        <v>40768128</v>
      </c>
      <c r="H256" s="33">
        <v>30621335</v>
      </c>
      <c r="I256" s="32">
        <v>2121969</v>
      </c>
      <c r="J256" s="31">
        <v>18912990.151178036</v>
      </c>
      <c r="K256" s="31">
        <v>21034959.151178036</v>
      </c>
      <c r="L256" s="31">
        <v>-701472</v>
      </c>
      <c r="M256" s="33">
        <v>20333487.151178036</v>
      </c>
      <c r="N256" s="32">
        <v>667826</v>
      </c>
      <c r="O256" s="31">
        <v>0</v>
      </c>
      <c r="P256" s="31">
        <v>380056</v>
      </c>
      <c r="Q256" s="31">
        <v>158819.8567510304</v>
      </c>
      <c r="R256" s="33">
        <v>1206701.8567510303</v>
      </c>
      <c r="S256" s="32">
        <v>0</v>
      </c>
      <c r="T256" s="31">
        <v>0</v>
      </c>
      <c r="U256" s="31">
        <v>677209</v>
      </c>
      <c r="V256" s="31">
        <v>0</v>
      </c>
      <c r="W256" s="30">
        <v>677209</v>
      </c>
      <c r="X256" s="32">
        <v>669175.85675103043</v>
      </c>
      <c r="Y256" s="31">
        <v>70477</v>
      </c>
      <c r="Z256" s="31">
        <v>-119551</v>
      </c>
      <c r="AA256" s="31">
        <v>-90609</v>
      </c>
      <c r="AB256" s="31">
        <v>0</v>
      </c>
      <c r="AC256" s="33">
        <v>0</v>
      </c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</row>
    <row r="257" spans="1:442" s="35" customFormat="1">
      <c r="A257" s="36">
        <v>51107</v>
      </c>
      <c r="B257" s="37" t="s">
        <v>510</v>
      </c>
      <c r="C257" s="27">
        <v>4869780.3718132656</v>
      </c>
      <c r="D257" s="28">
        <v>4.6530699999999996E-3</v>
      </c>
      <c r="E257" s="28">
        <v>4.8566700000000004E-3</v>
      </c>
      <c r="F257" s="32">
        <v>56067941</v>
      </c>
      <c r="G257" s="31">
        <v>64902475</v>
      </c>
      <c r="H257" s="33">
        <v>48748876</v>
      </c>
      <c r="I257" s="32">
        <v>3378154</v>
      </c>
      <c r="J257" s="31">
        <v>30126648.532604173</v>
      </c>
      <c r="K257" s="31">
        <v>33504802.532604173</v>
      </c>
      <c r="L257" s="31">
        <v>-1116737</v>
      </c>
      <c r="M257" s="33">
        <v>32388065.532604173</v>
      </c>
      <c r="N257" s="32">
        <v>1063172</v>
      </c>
      <c r="O257" s="31">
        <v>0</v>
      </c>
      <c r="P257" s="31">
        <v>605045</v>
      </c>
      <c r="Q257" s="31">
        <v>0</v>
      </c>
      <c r="R257" s="33">
        <v>1668217</v>
      </c>
      <c r="S257" s="32">
        <v>0</v>
      </c>
      <c r="T257" s="31">
        <v>0</v>
      </c>
      <c r="U257" s="31">
        <v>1078110</v>
      </c>
      <c r="V257" s="31">
        <v>1259808.4230191852</v>
      </c>
      <c r="W257" s="30">
        <v>2337918.4230191852</v>
      </c>
      <c r="X257" s="32">
        <v>-447326.4230191852</v>
      </c>
      <c r="Y257" s="31">
        <v>112199</v>
      </c>
      <c r="Z257" s="31">
        <v>-190324</v>
      </c>
      <c r="AA257" s="31">
        <v>-144250.00000000023</v>
      </c>
      <c r="AB257" s="31">
        <v>0</v>
      </c>
      <c r="AC257" s="33">
        <v>0</v>
      </c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</row>
    <row r="258" spans="1:442" s="35" customFormat="1">
      <c r="A258" s="36">
        <v>51113</v>
      </c>
      <c r="B258" s="37" t="s">
        <v>409</v>
      </c>
      <c r="C258" s="27">
        <v>135634.6275846021</v>
      </c>
      <c r="D258" s="28">
        <v>1.2960000000000001E-4</v>
      </c>
      <c r="E258" s="28">
        <v>1.3972E-4</v>
      </c>
      <c r="F258" s="32">
        <v>1561637</v>
      </c>
      <c r="G258" s="31">
        <v>1807701</v>
      </c>
      <c r="H258" s="33">
        <v>1357782</v>
      </c>
      <c r="I258" s="32">
        <v>94090</v>
      </c>
      <c r="J258" s="31">
        <v>839414.08081653935</v>
      </c>
      <c r="K258" s="31">
        <v>933504.08081653935</v>
      </c>
      <c r="L258" s="31">
        <v>-31104</v>
      </c>
      <c r="M258" s="33">
        <v>902400.08081653935</v>
      </c>
      <c r="N258" s="32">
        <v>29612</v>
      </c>
      <c r="O258" s="31">
        <v>0</v>
      </c>
      <c r="P258" s="31">
        <v>16852</v>
      </c>
      <c r="Q258" s="31">
        <v>0</v>
      </c>
      <c r="R258" s="33">
        <v>46464</v>
      </c>
      <c r="S258" s="32">
        <v>0</v>
      </c>
      <c r="T258" s="31">
        <v>0</v>
      </c>
      <c r="U258" s="31">
        <v>30028</v>
      </c>
      <c r="V258" s="31">
        <v>62167.951381064559</v>
      </c>
      <c r="W258" s="30">
        <v>92195.951381064559</v>
      </c>
      <c r="X258" s="32">
        <v>-39537.951381064559</v>
      </c>
      <c r="Y258" s="31">
        <v>3125</v>
      </c>
      <c r="Z258" s="31">
        <v>-5301</v>
      </c>
      <c r="AA258" s="31">
        <v>-4018</v>
      </c>
      <c r="AB258" s="31">
        <v>0</v>
      </c>
      <c r="AC258" s="33">
        <v>0</v>
      </c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</row>
    <row r="259" spans="1:442" s="35" customFormat="1">
      <c r="A259" s="36">
        <v>51114</v>
      </c>
      <c r="B259" s="37" t="s">
        <v>511</v>
      </c>
      <c r="C259" s="27">
        <v>514177.02406975836</v>
      </c>
      <c r="D259" s="28">
        <v>4.9129999999999996E-4</v>
      </c>
      <c r="E259" s="28">
        <v>5.4635000000000003E-4</v>
      </c>
      <c r="F259" s="32">
        <v>5920001</v>
      </c>
      <c r="G259" s="31">
        <v>6852806</v>
      </c>
      <c r="H259" s="33">
        <v>5147209</v>
      </c>
      <c r="I259" s="32">
        <v>356686</v>
      </c>
      <c r="J259" s="31">
        <v>3183299.1481305314</v>
      </c>
      <c r="K259" s="31">
        <v>3539985.1481305314</v>
      </c>
      <c r="L259" s="31">
        <v>-117912</v>
      </c>
      <c r="M259" s="33">
        <v>3422073.1481305314</v>
      </c>
      <c r="N259" s="32">
        <v>112256</v>
      </c>
      <c r="O259" s="31">
        <v>0</v>
      </c>
      <c r="P259" s="31">
        <v>63884</v>
      </c>
      <c r="Q259" s="31">
        <v>0</v>
      </c>
      <c r="R259" s="33">
        <v>176140</v>
      </c>
      <c r="S259" s="32">
        <v>0</v>
      </c>
      <c r="T259" s="31">
        <v>0</v>
      </c>
      <c r="U259" s="31">
        <v>113834</v>
      </c>
      <c r="V259" s="31">
        <v>337225.63439933857</v>
      </c>
      <c r="W259" s="30">
        <v>451059.63439933857</v>
      </c>
      <c r="X259" s="32">
        <v>-251438.63439933857</v>
      </c>
      <c r="Y259" s="31">
        <v>11847</v>
      </c>
      <c r="Z259" s="31">
        <v>-20096</v>
      </c>
      <c r="AA259" s="31">
        <v>-15232</v>
      </c>
      <c r="AB259" s="31">
        <v>0</v>
      </c>
      <c r="AC259" s="33">
        <v>0</v>
      </c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</row>
    <row r="260" spans="1:442" s="35" customFormat="1">
      <c r="A260" s="36">
        <v>51142</v>
      </c>
      <c r="B260" s="37" t="s">
        <v>477</v>
      </c>
      <c r="C260" s="27">
        <v>6155897.5122990003</v>
      </c>
      <c r="D260" s="28">
        <v>5.8819600000000003E-3</v>
      </c>
      <c r="E260" s="28">
        <v>7.4008800000000003E-3</v>
      </c>
      <c r="F260" s="32">
        <v>70875656</v>
      </c>
      <c r="G260" s="31">
        <v>82043417</v>
      </c>
      <c r="H260" s="33">
        <v>61623603</v>
      </c>
      <c r="I260" s="32">
        <v>4270335</v>
      </c>
      <c r="J260" s="31">
        <v>38171201.695358895</v>
      </c>
      <c r="K260" s="31">
        <v>42441536.695358895</v>
      </c>
      <c r="L260" s="31">
        <v>-1411670</v>
      </c>
      <c r="M260" s="33">
        <v>41029866.695358895</v>
      </c>
      <c r="N260" s="32">
        <v>1343960</v>
      </c>
      <c r="O260" s="31">
        <v>0</v>
      </c>
      <c r="P260" s="31">
        <v>764839</v>
      </c>
      <c r="Q260" s="31">
        <v>0</v>
      </c>
      <c r="R260" s="33">
        <v>2108799</v>
      </c>
      <c r="S260" s="32">
        <v>0</v>
      </c>
      <c r="T260" s="31">
        <v>0</v>
      </c>
      <c r="U260" s="31">
        <v>1362842</v>
      </c>
      <c r="V260" s="31">
        <v>9270450.5418661479</v>
      </c>
      <c r="W260" s="30">
        <v>10633292.541866148</v>
      </c>
      <c r="X260" s="32">
        <v>-8243390.5418661479</v>
      </c>
      <c r="Y260" s="31">
        <v>141831</v>
      </c>
      <c r="Z260" s="31">
        <v>-240589</v>
      </c>
      <c r="AA260" s="31">
        <v>-182345</v>
      </c>
      <c r="AB260" s="31">
        <v>0</v>
      </c>
      <c r="AC260" s="33">
        <v>0</v>
      </c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</row>
    <row r="261" spans="1:442" s="35" customFormat="1">
      <c r="A261" s="36">
        <v>51183</v>
      </c>
      <c r="B261" s="37" t="s">
        <v>380</v>
      </c>
      <c r="C261" s="27">
        <v>0</v>
      </c>
      <c r="D261" s="28">
        <v>0</v>
      </c>
      <c r="E261" s="28">
        <v>0</v>
      </c>
      <c r="F261" s="32">
        <v>0</v>
      </c>
      <c r="G261" s="31">
        <v>0</v>
      </c>
      <c r="H261" s="33">
        <v>0</v>
      </c>
      <c r="I261" s="32">
        <v>0</v>
      </c>
      <c r="J261" s="31">
        <v>0</v>
      </c>
      <c r="K261" s="31">
        <v>0</v>
      </c>
      <c r="L261" s="31">
        <v>0</v>
      </c>
      <c r="M261" s="33">
        <v>0</v>
      </c>
      <c r="N261" s="32">
        <v>0</v>
      </c>
      <c r="O261" s="31">
        <v>0</v>
      </c>
      <c r="P261" s="31">
        <v>0</v>
      </c>
      <c r="Q261" s="31">
        <v>0</v>
      </c>
      <c r="R261" s="33">
        <v>0</v>
      </c>
      <c r="S261" s="32">
        <v>0</v>
      </c>
      <c r="T261" s="31">
        <v>0</v>
      </c>
      <c r="U261" s="31">
        <v>0</v>
      </c>
      <c r="V261" s="31">
        <v>0</v>
      </c>
      <c r="W261" s="30">
        <v>0</v>
      </c>
      <c r="X261" s="32">
        <v>0</v>
      </c>
      <c r="Y261" s="31">
        <v>0</v>
      </c>
      <c r="Z261" s="31">
        <v>0</v>
      </c>
      <c r="AA261" s="31">
        <v>0</v>
      </c>
      <c r="AB261" s="31">
        <v>0</v>
      </c>
      <c r="AC261" s="33">
        <v>0</v>
      </c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</row>
    <row r="262" spans="1:442" s="35" customFormat="1">
      <c r="A262" s="36">
        <v>51340</v>
      </c>
      <c r="B262" s="37" t="s">
        <v>381</v>
      </c>
      <c r="C262" s="27">
        <v>288845.62571116333</v>
      </c>
      <c r="D262" s="28">
        <v>2.7598999999999999E-4</v>
      </c>
      <c r="E262" s="28">
        <v>3.7146999999999999E-4</v>
      </c>
      <c r="F262" s="32">
        <v>3325587</v>
      </c>
      <c r="G262" s="31">
        <v>3849595</v>
      </c>
      <c r="H262" s="33">
        <v>2891468</v>
      </c>
      <c r="I262" s="32">
        <v>200370</v>
      </c>
      <c r="J262" s="31">
        <v>-830376.95702979609</v>
      </c>
      <c r="K262" s="31">
        <v>-630006.95702979609</v>
      </c>
      <c r="L262" s="31">
        <v>-66238</v>
      </c>
      <c r="M262" s="33">
        <v>-696244.95702979609</v>
      </c>
      <c r="N262" s="32">
        <v>63061</v>
      </c>
      <c r="O262" s="31">
        <v>0</v>
      </c>
      <c r="P262" s="31">
        <v>35887</v>
      </c>
      <c r="Q262" s="31">
        <v>0</v>
      </c>
      <c r="R262" s="33">
        <v>98948</v>
      </c>
      <c r="S262" s="32">
        <v>0</v>
      </c>
      <c r="T262" s="31">
        <v>0</v>
      </c>
      <c r="U262" s="31">
        <v>63946</v>
      </c>
      <c r="V262" s="31">
        <v>582327.04360156658</v>
      </c>
      <c r="W262" s="30">
        <v>646273.04360156658</v>
      </c>
      <c r="X262" s="32">
        <v>-534136.04360156658</v>
      </c>
      <c r="Y262" s="31">
        <v>6655</v>
      </c>
      <c r="Z262" s="31">
        <v>-11289</v>
      </c>
      <c r="AA262" s="31">
        <v>-8555</v>
      </c>
      <c r="AB262" s="31">
        <v>0</v>
      </c>
      <c r="AC262" s="33">
        <v>0</v>
      </c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</row>
    <row r="263" spans="1:442" s="35" customFormat="1">
      <c r="A263" s="36">
        <v>51407</v>
      </c>
      <c r="B263" s="37" t="s">
        <v>382</v>
      </c>
      <c r="C263" s="27">
        <v>50094.641337130655</v>
      </c>
      <c r="D263" s="28">
        <v>4.7870000000000001E-5</v>
      </c>
      <c r="E263" s="28">
        <v>6.8089999999999994E-5</v>
      </c>
      <c r="F263" s="32">
        <v>576818</v>
      </c>
      <c r="G263" s="31">
        <v>667706</v>
      </c>
      <c r="H263" s="33">
        <v>501520</v>
      </c>
      <c r="I263" s="32">
        <v>34754</v>
      </c>
      <c r="J263" s="31">
        <v>-155158.74269616898</v>
      </c>
      <c r="K263" s="31">
        <v>-120404.74269616898</v>
      </c>
      <c r="L263" s="31">
        <v>-11489</v>
      </c>
      <c r="M263" s="33">
        <v>-131893.74269616898</v>
      </c>
      <c r="N263" s="32">
        <v>10938</v>
      </c>
      <c r="O263" s="31">
        <v>0</v>
      </c>
      <c r="P263" s="31">
        <v>6225</v>
      </c>
      <c r="Q263" s="31">
        <v>0</v>
      </c>
      <c r="R263" s="33">
        <v>17163</v>
      </c>
      <c r="S263" s="32">
        <v>0</v>
      </c>
      <c r="T263" s="31">
        <v>0</v>
      </c>
      <c r="U263" s="31">
        <v>11091</v>
      </c>
      <c r="V263" s="31">
        <v>123276.15847067577</v>
      </c>
      <c r="W263" s="30">
        <v>134367.15847067576</v>
      </c>
      <c r="X263" s="32">
        <v>-114917.15847067577</v>
      </c>
      <c r="Y263" s="31">
        <v>1154</v>
      </c>
      <c r="Z263" s="31">
        <v>-1958</v>
      </c>
      <c r="AA263" s="31">
        <v>-1482.9999999999854</v>
      </c>
      <c r="AB263" s="31">
        <v>0</v>
      </c>
      <c r="AC263" s="33">
        <v>0</v>
      </c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</row>
    <row r="264" spans="1:442" s="35" customFormat="1">
      <c r="A264" s="36">
        <v>51507</v>
      </c>
      <c r="B264" s="37" t="s">
        <v>404</v>
      </c>
      <c r="C264" s="27">
        <v>5324839.1476286817</v>
      </c>
      <c r="D264" s="28">
        <v>5.0878800000000004E-3</v>
      </c>
      <c r="E264" s="28">
        <v>5.1917600000000001E-3</v>
      </c>
      <c r="F264" s="32">
        <v>61307257</v>
      </c>
      <c r="G264" s="31">
        <v>70967341</v>
      </c>
      <c r="H264" s="33">
        <v>53304256</v>
      </c>
      <c r="I264" s="32">
        <v>3693828</v>
      </c>
      <c r="J264" s="31">
        <v>32933570.338343423</v>
      </c>
      <c r="K264" s="31">
        <v>36627398.338343427</v>
      </c>
      <c r="L264" s="31">
        <v>-1221091</v>
      </c>
      <c r="M264" s="33">
        <v>35406307.338343427</v>
      </c>
      <c r="N264" s="32">
        <v>1162521</v>
      </c>
      <c r="O264" s="31">
        <v>0</v>
      </c>
      <c r="P264" s="31">
        <v>661584</v>
      </c>
      <c r="Q264" s="31">
        <v>0</v>
      </c>
      <c r="R264" s="33">
        <v>1824105</v>
      </c>
      <c r="S264" s="32">
        <v>0</v>
      </c>
      <c r="T264" s="31">
        <v>0</v>
      </c>
      <c r="U264" s="31">
        <v>1178855</v>
      </c>
      <c r="V264" s="31">
        <v>654834.97134953772</v>
      </c>
      <c r="W264" s="30">
        <v>1833689.9713495378</v>
      </c>
      <c r="X264" s="32">
        <v>233570.02865046228</v>
      </c>
      <c r="Y264" s="31">
        <v>122683</v>
      </c>
      <c r="Z264" s="31">
        <v>-208109</v>
      </c>
      <c r="AA264" s="31">
        <v>-157729.00000000012</v>
      </c>
      <c r="AB264" s="31">
        <v>0</v>
      </c>
      <c r="AC264" s="33">
        <v>0</v>
      </c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</row>
    <row r="265" spans="1:442" s="35" customFormat="1">
      <c r="A265" s="36">
        <v>51508</v>
      </c>
      <c r="B265" s="37" t="s">
        <v>512</v>
      </c>
      <c r="C265" s="27">
        <v>375322.51854356442</v>
      </c>
      <c r="D265" s="28">
        <v>3.5861999999999998E-4</v>
      </c>
      <c r="E265" s="28">
        <v>4.1195000000000001E-4</v>
      </c>
      <c r="F265" s="32">
        <v>4321251</v>
      </c>
      <c r="G265" s="31">
        <v>5002144</v>
      </c>
      <c r="H265" s="33">
        <v>3757159</v>
      </c>
      <c r="I265" s="32">
        <v>260360</v>
      </c>
      <c r="J265" s="31">
        <v>2324539.0428325864</v>
      </c>
      <c r="K265" s="31">
        <v>2584899.0428325864</v>
      </c>
      <c r="L265" s="31">
        <v>-86069</v>
      </c>
      <c r="M265" s="33">
        <v>2498830.0428325864</v>
      </c>
      <c r="N265" s="32">
        <v>81941</v>
      </c>
      <c r="O265" s="31">
        <v>0</v>
      </c>
      <c r="P265" s="31">
        <v>46632</v>
      </c>
      <c r="Q265" s="31">
        <v>0</v>
      </c>
      <c r="R265" s="33">
        <v>128573</v>
      </c>
      <c r="S265" s="32">
        <v>0</v>
      </c>
      <c r="T265" s="31">
        <v>0</v>
      </c>
      <c r="U265" s="31">
        <v>83092</v>
      </c>
      <c r="V265" s="31">
        <v>326165.55447707186</v>
      </c>
      <c r="W265" s="30">
        <v>409257.55447707186</v>
      </c>
      <c r="X265" s="32">
        <v>-263546.55447707186</v>
      </c>
      <c r="Y265" s="31">
        <v>8647</v>
      </c>
      <c r="Z265" s="31">
        <v>-14669</v>
      </c>
      <c r="AA265" s="31">
        <v>-11116</v>
      </c>
      <c r="AB265" s="31">
        <v>0</v>
      </c>
      <c r="AC265" s="33">
        <v>0</v>
      </c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</row>
    <row r="266" spans="1:442" s="35" customFormat="1">
      <c r="A266" s="36">
        <v>51509</v>
      </c>
      <c r="B266" s="37" t="s">
        <v>513</v>
      </c>
      <c r="C266" s="27">
        <v>33819.732163129389</v>
      </c>
      <c r="D266" s="28">
        <v>3.2310000000000001E-5</v>
      </c>
      <c r="E266" s="28">
        <v>2.5939999999999999E-5</v>
      </c>
      <c r="F266" s="32">
        <v>389325</v>
      </c>
      <c r="G266" s="31">
        <v>450670</v>
      </c>
      <c r="H266" s="33">
        <v>338503</v>
      </c>
      <c r="I266" s="32">
        <v>23457</v>
      </c>
      <c r="J266" s="31">
        <v>208652.82728253771</v>
      </c>
      <c r="K266" s="31">
        <v>232109.82728253771</v>
      </c>
      <c r="L266" s="31">
        <v>-7754</v>
      </c>
      <c r="M266" s="33">
        <v>224355.82728253771</v>
      </c>
      <c r="N266" s="32">
        <v>7382</v>
      </c>
      <c r="O266" s="31">
        <v>0</v>
      </c>
      <c r="P266" s="31">
        <v>4201</v>
      </c>
      <c r="Q266" s="31">
        <v>38627.328281225091</v>
      </c>
      <c r="R266" s="33">
        <v>50210.328281225091</v>
      </c>
      <c r="S266" s="32">
        <v>0</v>
      </c>
      <c r="T266" s="31">
        <v>0</v>
      </c>
      <c r="U266" s="31">
        <v>7486</v>
      </c>
      <c r="V266" s="31">
        <v>0</v>
      </c>
      <c r="W266" s="30">
        <v>7486</v>
      </c>
      <c r="X266" s="32">
        <v>44269.328281225091</v>
      </c>
      <c r="Y266" s="31">
        <v>779</v>
      </c>
      <c r="Z266" s="31">
        <v>-1322</v>
      </c>
      <c r="AA266" s="31">
        <v>-1002</v>
      </c>
      <c r="AB266" s="31">
        <v>0</v>
      </c>
      <c r="AC266" s="33">
        <v>0</v>
      </c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</row>
    <row r="267" spans="1:442" s="35" customFormat="1">
      <c r="A267" s="36">
        <v>51512</v>
      </c>
      <c r="B267" s="37" t="s">
        <v>515</v>
      </c>
      <c r="C267" s="27">
        <v>0</v>
      </c>
      <c r="D267" s="28">
        <v>0</v>
      </c>
      <c r="E267" s="28">
        <v>0</v>
      </c>
      <c r="F267" s="32">
        <v>0</v>
      </c>
      <c r="G267" s="31">
        <v>0</v>
      </c>
      <c r="H267" s="33">
        <v>0</v>
      </c>
      <c r="I267" s="32">
        <v>0</v>
      </c>
      <c r="J267" s="31">
        <v>0</v>
      </c>
      <c r="K267" s="31">
        <v>0</v>
      </c>
      <c r="L267" s="31">
        <v>0</v>
      </c>
      <c r="M267" s="33">
        <v>0</v>
      </c>
      <c r="N267" s="32">
        <v>0</v>
      </c>
      <c r="O267" s="31">
        <v>0</v>
      </c>
      <c r="P267" s="31">
        <v>0</v>
      </c>
      <c r="Q267" s="31">
        <v>0</v>
      </c>
      <c r="R267" s="33">
        <v>0</v>
      </c>
      <c r="S267" s="32">
        <v>0</v>
      </c>
      <c r="T267" s="31">
        <v>0</v>
      </c>
      <c r="U267" s="31">
        <v>0</v>
      </c>
      <c r="V267" s="31">
        <v>0</v>
      </c>
      <c r="W267" s="30">
        <v>0</v>
      </c>
      <c r="X267" s="32">
        <v>0</v>
      </c>
      <c r="Y267" s="31">
        <v>0</v>
      </c>
      <c r="Z267" s="31">
        <v>0</v>
      </c>
      <c r="AA267" s="31">
        <v>0</v>
      </c>
      <c r="AB267" s="31">
        <v>0</v>
      </c>
      <c r="AC267" s="33">
        <v>0</v>
      </c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</row>
    <row r="268" spans="1:442" s="35" customFormat="1">
      <c r="A268" s="36">
        <v>51530</v>
      </c>
      <c r="B268" s="37" t="s">
        <v>383</v>
      </c>
      <c r="C268" s="27">
        <v>250325.38449051837</v>
      </c>
      <c r="D268" s="28">
        <v>1.3915999999999999E-4</v>
      </c>
      <c r="E268" s="28">
        <v>9.2360000000000003E-5</v>
      </c>
      <c r="F268" s="32">
        <v>1676832</v>
      </c>
      <c r="G268" s="31">
        <v>1941047</v>
      </c>
      <c r="H268" s="33">
        <v>1457939</v>
      </c>
      <c r="I268" s="32">
        <v>101031</v>
      </c>
      <c r="J268" s="31">
        <v>-18824463.279675625</v>
      </c>
      <c r="K268" s="31">
        <v>-18723432.279675625</v>
      </c>
      <c r="L268" s="31">
        <v>-33398</v>
      </c>
      <c r="M268" s="33">
        <v>-18756830.279675625</v>
      </c>
      <c r="N268" s="32">
        <v>31796</v>
      </c>
      <c r="O268" s="31">
        <v>0</v>
      </c>
      <c r="P268" s="31">
        <v>18095</v>
      </c>
      <c r="Q268" s="31">
        <v>335211.39832137449</v>
      </c>
      <c r="R268" s="33">
        <v>385102.39832137449</v>
      </c>
      <c r="S268" s="32">
        <v>0</v>
      </c>
      <c r="T268" s="31">
        <v>0</v>
      </c>
      <c r="U268" s="31">
        <v>32243</v>
      </c>
      <c r="V268" s="31">
        <v>0</v>
      </c>
      <c r="W268" s="30">
        <v>32243</v>
      </c>
      <c r="X268" s="32">
        <v>359510.39832137449</v>
      </c>
      <c r="Y268" s="31">
        <v>3356</v>
      </c>
      <c r="Z268" s="31">
        <v>-5692</v>
      </c>
      <c r="AA268" s="31">
        <v>-4315</v>
      </c>
      <c r="AB268" s="31">
        <v>0</v>
      </c>
      <c r="AC268" s="33">
        <v>0</v>
      </c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</row>
    <row r="269" spans="1:442" s="35" customFormat="1">
      <c r="A269" s="36">
        <v>51531</v>
      </c>
      <c r="B269" s="37" t="s">
        <v>384</v>
      </c>
      <c r="C269" s="27">
        <v>11150221.942813495</v>
      </c>
      <c r="D269" s="28">
        <v>1.0580930000000001E-2</v>
      </c>
      <c r="E269" s="28">
        <v>1.118767E-2</v>
      </c>
      <c r="F269" s="32">
        <v>127496677</v>
      </c>
      <c r="G269" s="31">
        <v>147586119</v>
      </c>
      <c r="H269" s="33">
        <v>110853361</v>
      </c>
      <c r="I269" s="32">
        <v>7681812</v>
      </c>
      <c r="J269" s="31">
        <v>30772298.165188424</v>
      </c>
      <c r="K269" s="31">
        <v>38454110.165188424</v>
      </c>
      <c r="L269" s="31">
        <v>-2539423</v>
      </c>
      <c r="M269" s="33">
        <v>35914687.165188424</v>
      </c>
      <c r="N269" s="32">
        <v>2417620</v>
      </c>
      <c r="O269" s="31">
        <v>0</v>
      </c>
      <c r="P269" s="31">
        <v>1375852</v>
      </c>
      <c r="Q269" s="31">
        <v>0</v>
      </c>
      <c r="R269" s="33">
        <v>3793472</v>
      </c>
      <c r="S269" s="32">
        <v>0</v>
      </c>
      <c r="T269" s="31">
        <v>0</v>
      </c>
      <c r="U269" s="31">
        <v>2451586</v>
      </c>
      <c r="V269" s="31">
        <v>3702434.4054499841</v>
      </c>
      <c r="W269" s="30">
        <v>6154020.4054499846</v>
      </c>
      <c r="X269" s="32">
        <v>-1854877.4054499841</v>
      </c>
      <c r="Y269" s="31">
        <v>255136</v>
      </c>
      <c r="Z269" s="31">
        <v>-432790</v>
      </c>
      <c r="AA269" s="31">
        <v>-328017</v>
      </c>
      <c r="AB269" s="31">
        <v>0</v>
      </c>
      <c r="AC269" s="33">
        <v>0</v>
      </c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</row>
    <row r="270" spans="1:442" s="35" customFormat="1">
      <c r="A270" s="36">
        <v>51532</v>
      </c>
      <c r="B270" s="37" t="s">
        <v>385</v>
      </c>
      <c r="C270" s="27">
        <v>70130.732701794201</v>
      </c>
      <c r="D270" s="28">
        <v>6.7009999999999997E-5</v>
      </c>
      <c r="E270" s="28">
        <v>7.5160000000000005E-5</v>
      </c>
      <c r="F270" s="32">
        <v>807448</v>
      </c>
      <c r="G270" s="31">
        <v>934676</v>
      </c>
      <c r="H270" s="33">
        <v>702044</v>
      </c>
      <c r="I270" s="32">
        <v>48650</v>
      </c>
      <c r="J270" s="31">
        <v>-88955.129346595713</v>
      </c>
      <c r="K270" s="31">
        <v>-40305.129346595713</v>
      </c>
      <c r="L270" s="31">
        <v>-16082</v>
      </c>
      <c r="M270" s="33">
        <v>-56387.129346595713</v>
      </c>
      <c r="N270" s="32">
        <v>15311</v>
      </c>
      <c r="O270" s="31">
        <v>0</v>
      </c>
      <c r="P270" s="31">
        <v>8713</v>
      </c>
      <c r="Q270" s="31">
        <v>0</v>
      </c>
      <c r="R270" s="33">
        <v>24024</v>
      </c>
      <c r="S270" s="32">
        <v>0</v>
      </c>
      <c r="T270" s="31">
        <v>0</v>
      </c>
      <c r="U270" s="31">
        <v>15526</v>
      </c>
      <c r="V270" s="31">
        <v>49899.627010362863</v>
      </c>
      <c r="W270" s="30">
        <v>65425.627010362863</v>
      </c>
      <c r="X270" s="32">
        <v>-38198.627010362863</v>
      </c>
      <c r="Y270" s="31">
        <v>1616</v>
      </c>
      <c r="Z270" s="31">
        <v>-2741</v>
      </c>
      <c r="AA270" s="31">
        <v>-2078</v>
      </c>
      <c r="AB270" s="31">
        <v>0</v>
      </c>
      <c r="AC270" s="33">
        <v>0</v>
      </c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</row>
    <row r="271" spans="1:442" s="35" customFormat="1">
      <c r="A271" s="36">
        <v>51540</v>
      </c>
      <c r="B271" s="37" t="s">
        <v>386</v>
      </c>
      <c r="C271" s="27">
        <v>8910048.1640296374</v>
      </c>
      <c r="D271" s="28">
        <v>8.5059799999999998E-3</v>
      </c>
      <c r="E271" s="28">
        <v>8.4985200000000007E-3</v>
      </c>
      <c r="F271" s="32">
        <v>102494222</v>
      </c>
      <c r="G271" s="31">
        <v>118644068</v>
      </c>
      <c r="H271" s="33">
        <v>89114706</v>
      </c>
      <c r="I271" s="32">
        <v>6175387</v>
      </c>
      <c r="J271" s="31">
        <v>-4893643.2591081969</v>
      </c>
      <c r="K271" s="31">
        <v>1281743.7408918031</v>
      </c>
      <c r="L271" s="31">
        <v>-2041435</v>
      </c>
      <c r="M271" s="33">
        <v>-759691.25910819694</v>
      </c>
      <c r="N271" s="32">
        <v>1943518</v>
      </c>
      <c r="O271" s="31">
        <v>0</v>
      </c>
      <c r="P271" s="31">
        <v>1106044</v>
      </c>
      <c r="Q271" s="31">
        <v>11459.329972857633</v>
      </c>
      <c r="R271" s="33">
        <v>3061021.3299728576</v>
      </c>
      <c r="S271" s="32">
        <v>0</v>
      </c>
      <c r="T271" s="31">
        <v>0</v>
      </c>
      <c r="U271" s="31">
        <v>1970823</v>
      </c>
      <c r="V271" s="31">
        <v>0</v>
      </c>
      <c r="W271" s="30">
        <v>1970823</v>
      </c>
      <c r="X271" s="32">
        <v>1496705.3299728576</v>
      </c>
      <c r="Y271" s="31">
        <v>205103</v>
      </c>
      <c r="Z271" s="31">
        <v>-347919</v>
      </c>
      <c r="AA271" s="31">
        <v>-263691</v>
      </c>
      <c r="AB271" s="31">
        <v>0</v>
      </c>
      <c r="AC271" s="33">
        <v>0</v>
      </c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</row>
    <row r="272" spans="1:442" s="35" customFormat="1">
      <c r="A272" s="36">
        <v>51545</v>
      </c>
      <c r="B272" s="37" t="s">
        <v>387</v>
      </c>
      <c r="C272" s="27">
        <v>4294026.2286664611</v>
      </c>
      <c r="D272" s="28">
        <v>4.1029400000000002E-3</v>
      </c>
      <c r="E272" s="28">
        <v>4.5278100000000002E-3</v>
      </c>
      <c r="F272" s="32">
        <v>49439058</v>
      </c>
      <c r="G272" s="31">
        <v>57229090</v>
      </c>
      <c r="H272" s="33">
        <v>42985322</v>
      </c>
      <c r="I272" s="32">
        <v>2978757</v>
      </c>
      <c r="J272" s="31">
        <v>-4508418.7338544345</v>
      </c>
      <c r="K272" s="31">
        <v>-1529661.7338544345</v>
      </c>
      <c r="L272" s="31">
        <v>-984706</v>
      </c>
      <c r="M272" s="33">
        <v>-2514367.7338544345</v>
      </c>
      <c r="N272" s="32">
        <v>937474</v>
      </c>
      <c r="O272" s="31">
        <v>0</v>
      </c>
      <c r="P272" s="31">
        <v>533511</v>
      </c>
      <c r="Q272" s="31">
        <v>0</v>
      </c>
      <c r="R272" s="33">
        <v>1470985</v>
      </c>
      <c r="S272" s="32">
        <v>0</v>
      </c>
      <c r="T272" s="31">
        <v>0</v>
      </c>
      <c r="U272" s="31">
        <v>950645</v>
      </c>
      <c r="V272" s="31">
        <v>2604037.8897794764</v>
      </c>
      <c r="W272" s="30">
        <v>3554682.8897794764</v>
      </c>
      <c r="X272" s="32">
        <v>-1887615.8897794764</v>
      </c>
      <c r="Y272" s="31">
        <v>98933</v>
      </c>
      <c r="Z272" s="31">
        <v>-167822</v>
      </c>
      <c r="AA272" s="31">
        <v>-127193</v>
      </c>
      <c r="AB272" s="31">
        <v>0</v>
      </c>
      <c r="AC272" s="33">
        <v>0</v>
      </c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</row>
    <row r="273" spans="1:442" s="35" customFormat="1">
      <c r="A273" s="36">
        <v>51555</v>
      </c>
      <c r="B273" s="37" t="s">
        <v>388</v>
      </c>
      <c r="C273" s="27">
        <v>1409334.7037454899</v>
      </c>
      <c r="D273" s="28">
        <v>1.34662E-3</v>
      </c>
      <c r="E273" s="28">
        <v>1.5322199999999999E-3</v>
      </c>
      <c r="F273" s="32">
        <v>16226322</v>
      </c>
      <c r="G273" s="31">
        <v>18783077</v>
      </c>
      <c r="H273" s="33">
        <v>14108150</v>
      </c>
      <c r="I273" s="32">
        <v>977653</v>
      </c>
      <c r="J273" s="31">
        <v>-2220303.5943458593</v>
      </c>
      <c r="K273" s="31">
        <v>-1242650.5943458593</v>
      </c>
      <c r="L273" s="31">
        <v>-323189</v>
      </c>
      <c r="M273" s="33">
        <v>-1565839.5943458593</v>
      </c>
      <c r="N273" s="32">
        <v>307687</v>
      </c>
      <c r="O273" s="31">
        <v>0</v>
      </c>
      <c r="P273" s="31">
        <v>175103</v>
      </c>
      <c r="Q273" s="31">
        <v>0</v>
      </c>
      <c r="R273" s="33">
        <v>482790</v>
      </c>
      <c r="S273" s="32">
        <v>0</v>
      </c>
      <c r="T273" s="31">
        <v>0</v>
      </c>
      <c r="U273" s="31">
        <v>312010</v>
      </c>
      <c r="V273" s="31">
        <v>1135566.5720523323</v>
      </c>
      <c r="W273" s="30">
        <v>1447576.5720523323</v>
      </c>
      <c r="X273" s="32">
        <v>-900430.57205233234</v>
      </c>
      <c r="Y273" s="31">
        <v>32471</v>
      </c>
      <c r="Z273" s="31">
        <v>-55081</v>
      </c>
      <c r="AA273" s="31">
        <v>-41746</v>
      </c>
      <c r="AB273" s="31">
        <v>0</v>
      </c>
      <c r="AC273" s="33">
        <v>0</v>
      </c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</row>
    <row r="274" spans="1:442" s="35" customFormat="1">
      <c r="A274" s="36">
        <v>53713</v>
      </c>
      <c r="B274" s="37" t="s">
        <v>389</v>
      </c>
      <c r="C274" s="27">
        <v>0</v>
      </c>
      <c r="D274" s="28">
        <v>0</v>
      </c>
      <c r="E274" s="28">
        <v>0</v>
      </c>
      <c r="F274" s="32">
        <v>0</v>
      </c>
      <c r="G274" s="31">
        <v>0</v>
      </c>
      <c r="H274" s="33">
        <v>0</v>
      </c>
      <c r="I274" s="32">
        <v>0</v>
      </c>
      <c r="J274" s="31">
        <v>0</v>
      </c>
      <c r="K274" s="31">
        <v>0</v>
      </c>
      <c r="L274" s="31">
        <v>0</v>
      </c>
      <c r="M274" s="33">
        <v>0</v>
      </c>
      <c r="N274" s="32">
        <v>0</v>
      </c>
      <c r="O274" s="31">
        <v>0</v>
      </c>
      <c r="P274" s="31">
        <v>0</v>
      </c>
      <c r="Q274" s="31">
        <v>0</v>
      </c>
      <c r="R274" s="33">
        <v>0</v>
      </c>
      <c r="S274" s="32">
        <v>0</v>
      </c>
      <c r="T274" s="31">
        <v>0</v>
      </c>
      <c r="U274" s="31">
        <v>0</v>
      </c>
      <c r="V274" s="31">
        <v>0</v>
      </c>
      <c r="W274" s="30">
        <v>0</v>
      </c>
      <c r="X274" s="32">
        <v>0</v>
      </c>
      <c r="Y274" s="31">
        <v>0</v>
      </c>
      <c r="Z274" s="31">
        <v>0</v>
      </c>
      <c r="AA274" s="31">
        <v>0</v>
      </c>
      <c r="AB274" s="31">
        <v>0</v>
      </c>
      <c r="AC274" s="33">
        <v>0</v>
      </c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</row>
    <row r="275" spans="1:442" s="35" customFormat="1">
      <c r="A275" s="36">
        <v>53721</v>
      </c>
      <c r="B275" s="37" t="s">
        <v>390</v>
      </c>
      <c r="C275" s="27">
        <v>18322772.690270651</v>
      </c>
      <c r="D275" s="28">
        <v>1.7507390000000001E-2</v>
      </c>
      <c r="E275" s="28">
        <v>1.6446720000000001E-2</v>
      </c>
      <c r="F275" s="32">
        <v>210958210</v>
      </c>
      <c r="G275" s="31">
        <v>244198548</v>
      </c>
      <c r="H275" s="33">
        <v>183419890</v>
      </c>
      <c r="I275" s="32">
        <v>12710460</v>
      </c>
      <c r="J275" s="31">
        <v>11106540.171993982</v>
      </c>
      <c r="K275" s="31">
        <v>23817000.171993982</v>
      </c>
      <c r="L275" s="31">
        <v>-4201774</v>
      </c>
      <c r="M275" s="33">
        <v>19615226.171993982</v>
      </c>
      <c r="N275" s="32">
        <v>4000235</v>
      </c>
      <c r="O275" s="31">
        <v>0</v>
      </c>
      <c r="P275" s="31">
        <v>2276509</v>
      </c>
      <c r="Q275" s="31">
        <v>6377552.3605426829</v>
      </c>
      <c r="R275" s="33">
        <v>12654296.360542683</v>
      </c>
      <c r="S275" s="32">
        <v>0</v>
      </c>
      <c r="T275" s="31">
        <v>0</v>
      </c>
      <c r="U275" s="31">
        <v>4056437</v>
      </c>
      <c r="V275" s="31">
        <v>0</v>
      </c>
      <c r="W275" s="30">
        <v>4056437</v>
      </c>
      <c r="X275" s="32">
        <v>9434551.3605426829</v>
      </c>
      <c r="Y275" s="31">
        <v>422153</v>
      </c>
      <c r="Z275" s="31">
        <v>-716102</v>
      </c>
      <c r="AA275" s="31">
        <v>-542743</v>
      </c>
      <c r="AB275" s="31">
        <v>0</v>
      </c>
      <c r="AC275" s="33">
        <v>0</v>
      </c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</row>
    <row r="276" spans="1:442" s="35" customFormat="1">
      <c r="A276" s="36">
        <v>53723</v>
      </c>
      <c r="B276" s="37" t="s">
        <v>391</v>
      </c>
      <c r="C276" s="27">
        <v>6956737.7244529631</v>
      </c>
      <c r="D276" s="28">
        <v>6.62892E-3</v>
      </c>
      <c r="E276" s="28">
        <v>5.5829299999999998E-3</v>
      </c>
      <c r="F276" s="32">
        <v>79876275</v>
      </c>
      <c r="G276" s="31">
        <v>92462248</v>
      </c>
      <c r="H276" s="33">
        <v>69449288</v>
      </c>
      <c r="I276" s="32">
        <v>4812632</v>
      </c>
      <c r="J276" s="31">
        <v>1972334.0896467972</v>
      </c>
      <c r="K276" s="31">
        <v>6784966.0896467976</v>
      </c>
      <c r="L276" s="31">
        <v>-1590941</v>
      </c>
      <c r="M276" s="33">
        <v>5194025.0896467976</v>
      </c>
      <c r="N276" s="32">
        <v>1514631</v>
      </c>
      <c r="O276" s="31">
        <v>0</v>
      </c>
      <c r="P276" s="31">
        <v>861967</v>
      </c>
      <c r="Q276" s="31">
        <v>6345847.2952620964</v>
      </c>
      <c r="R276" s="33">
        <v>8722445.2952620964</v>
      </c>
      <c r="S276" s="32">
        <v>0</v>
      </c>
      <c r="T276" s="31">
        <v>0</v>
      </c>
      <c r="U276" s="31">
        <v>1535911</v>
      </c>
      <c r="V276" s="31">
        <v>0</v>
      </c>
      <c r="W276" s="30">
        <v>1535911</v>
      </c>
      <c r="X276" s="32">
        <v>7503335.2952620964</v>
      </c>
      <c r="Y276" s="31">
        <v>159842</v>
      </c>
      <c r="Z276" s="31">
        <v>-271142</v>
      </c>
      <c r="AA276" s="31">
        <v>-205501</v>
      </c>
      <c r="AB276" s="31">
        <v>0</v>
      </c>
      <c r="AC276" s="33">
        <v>0</v>
      </c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</row>
    <row r="277" spans="1:442" s="35" customFormat="1">
      <c r="A277" s="36">
        <v>53724</v>
      </c>
      <c r="B277" s="37" t="s">
        <v>392</v>
      </c>
      <c r="C277" s="27">
        <v>0</v>
      </c>
      <c r="D277" s="28">
        <v>0</v>
      </c>
      <c r="E277" s="28">
        <v>0</v>
      </c>
      <c r="F277" s="32">
        <v>0</v>
      </c>
      <c r="G277" s="31">
        <v>0</v>
      </c>
      <c r="H277" s="33">
        <v>0</v>
      </c>
      <c r="I277" s="32">
        <v>0</v>
      </c>
      <c r="J277" s="31">
        <v>0</v>
      </c>
      <c r="K277" s="31">
        <v>0</v>
      </c>
      <c r="L277" s="31">
        <v>0</v>
      </c>
      <c r="M277" s="33">
        <v>0</v>
      </c>
      <c r="N277" s="32">
        <v>0</v>
      </c>
      <c r="O277" s="31">
        <v>0</v>
      </c>
      <c r="P277" s="31">
        <v>0</v>
      </c>
      <c r="Q277" s="31">
        <v>0</v>
      </c>
      <c r="R277" s="33">
        <v>0</v>
      </c>
      <c r="S277" s="32">
        <v>0</v>
      </c>
      <c r="T277" s="31">
        <v>0</v>
      </c>
      <c r="U277" s="31">
        <v>0</v>
      </c>
      <c r="V277" s="31">
        <v>0</v>
      </c>
      <c r="W277" s="30">
        <v>0</v>
      </c>
      <c r="X277" s="32">
        <v>0</v>
      </c>
      <c r="Y277" s="31">
        <v>0</v>
      </c>
      <c r="Z277" s="31">
        <v>0</v>
      </c>
      <c r="AA277" s="31">
        <v>0</v>
      </c>
      <c r="AB277" s="31">
        <v>0</v>
      </c>
      <c r="AC277" s="33">
        <v>0</v>
      </c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</row>
    <row r="278" spans="1:442" s="35" customFormat="1">
      <c r="A278" s="36">
        <v>53725</v>
      </c>
      <c r="B278" s="37" t="s">
        <v>393</v>
      </c>
      <c r="C278" s="27">
        <v>8043464.2115389202</v>
      </c>
      <c r="D278" s="28">
        <v>7.6547200000000003E-3</v>
      </c>
      <c r="E278" s="28">
        <v>6.8249900000000004E-3</v>
      </c>
      <c r="F278" s="32">
        <v>92236823</v>
      </c>
      <c r="G278" s="31">
        <v>106770427</v>
      </c>
      <c r="H278" s="33">
        <v>80196300</v>
      </c>
      <c r="I278" s="32">
        <v>5557368</v>
      </c>
      <c r="J278" s="31">
        <v>12918319.062467853</v>
      </c>
      <c r="K278" s="31">
        <v>18475687.062467851</v>
      </c>
      <c r="L278" s="31">
        <v>-1837133</v>
      </c>
      <c r="M278" s="33">
        <v>16638554.062467851</v>
      </c>
      <c r="N278" s="32">
        <v>1749015</v>
      </c>
      <c r="O278" s="31">
        <v>0</v>
      </c>
      <c r="P278" s="31">
        <v>995353</v>
      </c>
      <c r="Q278" s="31">
        <v>5031514.4667523289</v>
      </c>
      <c r="R278" s="33">
        <v>7775882.4667523289</v>
      </c>
      <c r="S278" s="32">
        <v>0</v>
      </c>
      <c r="T278" s="31">
        <v>0</v>
      </c>
      <c r="U278" s="31">
        <v>1773588</v>
      </c>
      <c r="V278" s="31">
        <v>0</v>
      </c>
      <c r="W278" s="30">
        <v>1773588</v>
      </c>
      <c r="X278" s="32">
        <v>6368119.4667523289</v>
      </c>
      <c r="Y278" s="31">
        <v>184577</v>
      </c>
      <c r="Z278" s="31">
        <v>-313100</v>
      </c>
      <c r="AA278" s="31">
        <v>-237302</v>
      </c>
      <c r="AB278" s="31">
        <v>0</v>
      </c>
      <c r="AC278" s="33">
        <v>0</v>
      </c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</row>
    <row r="279" spans="1:442" s="35" customFormat="1">
      <c r="A279" s="36">
        <v>53727</v>
      </c>
      <c r="B279" s="37" t="s">
        <v>394</v>
      </c>
      <c r="C279" s="27">
        <v>15427318.387175821</v>
      </c>
      <c r="D279" s="28">
        <v>1.47408E-2</v>
      </c>
      <c r="E279" s="28">
        <v>1.4510210000000001E-2</v>
      </c>
      <c r="F279" s="32">
        <v>177621723</v>
      </c>
      <c r="G279" s="31">
        <v>205609286</v>
      </c>
      <c r="H279" s="33">
        <v>154435122</v>
      </c>
      <c r="I279" s="32">
        <v>10701900</v>
      </c>
      <c r="J279" s="31">
        <v>9210417.0462790355</v>
      </c>
      <c r="K279" s="31">
        <v>19912317.046279036</v>
      </c>
      <c r="L279" s="31">
        <v>-3537792</v>
      </c>
      <c r="M279" s="33">
        <v>16374525.046279036</v>
      </c>
      <c r="N279" s="32">
        <v>3368101</v>
      </c>
      <c r="O279" s="31">
        <v>0</v>
      </c>
      <c r="P279" s="31">
        <v>1916766</v>
      </c>
      <c r="Q279" s="31">
        <v>1337883.991492029</v>
      </c>
      <c r="R279" s="33">
        <v>6622750.9914920293</v>
      </c>
      <c r="S279" s="32">
        <v>0</v>
      </c>
      <c r="T279" s="31">
        <v>0</v>
      </c>
      <c r="U279" s="31">
        <v>3415422</v>
      </c>
      <c r="V279" s="31">
        <v>0</v>
      </c>
      <c r="W279" s="30">
        <v>3415422</v>
      </c>
      <c r="X279" s="32">
        <v>3911802.9914920293</v>
      </c>
      <c r="Y279" s="31">
        <v>355442</v>
      </c>
      <c r="Z279" s="31">
        <v>-602940</v>
      </c>
      <c r="AA279" s="31">
        <v>-456976</v>
      </c>
      <c r="AB279" s="31">
        <v>0</v>
      </c>
      <c r="AC279" s="33">
        <v>0</v>
      </c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</row>
    <row r="280" spans="1:442" s="35" customFormat="1">
      <c r="A280" s="36">
        <v>53728</v>
      </c>
      <c r="B280" s="37" t="s">
        <v>395</v>
      </c>
      <c r="C280" s="27">
        <v>18129598.623775143</v>
      </c>
      <c r="D280" s="28">
        <v>1.7322819999999999E-2</v>
      </c>
      <c r="E280" s="28">
        <v>1.480099E-2</v>
      </c>
      <c r="F280" s="32">
        <v>208734203</v>
      </c>
      <c r="G280" s="31">
        <v>241624108</v>
      </c>
      <c r="H280" s="33">
        <v>181486203</v>
      </c>
      <c r="I280" s="32">
        <v>12576461</v>
      </c>
      <c r="J280" s="31">
        <v>22605769.012966491</v>
      </c>
      <c r="K280" s="31">
        <v>35182230.012966491</v>
      </c>
      <c r="L280" s="31">
        <v>-4157477</v>
      </c>
      <c r="M280" s="33">
        <v>31024753.012966491</v>
      </c>
      <c r="N280" s="32">
        <v>3958063</v>
      </c>
      <c r="O280" s="31">
        <v>0</v>
      </c>
      <c r="P280" s="31">
        <v>2252509</v>
      </c>
      <c r="Q280" s="31">
        <v>15271144.430500804</v>
      </c>
      <c r="R280" s="33">
        <v>21481716.430500805</v>
      </c>
      <c r="S280" s="32">
        <v>0</v>
      </c>
      <c r="T280" s="31">
        <v>0</v>
      </c>
      <c r="U280" s="31">
        <v>4013673</v>
      </c>
      <c r="V280" s="31">
        <v>0</v>
      </c>
      <c r="W280" s="30">
        <v>4013673</v>
      </c>
      <c r="X280" s="32">
        <v>18295915.430500805</v>
      </c>
      <c r="Y280" s="31">
        <v>417702</v>
      </c>
      <c r="Z280" s="31">
        <v>-708552</v>
      </c>
      <c r="AA280" s="31">
        <v>-537022</v>
      </c>
      <c r="AB280" s="31">
        <v>0</v>
      </c>
      <c r="AC280" s="33">
        <v>0</v>
      </c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</row>
    <row r="281" spans="1:442" s="35" customFormat="1">
      <c r="A281" s="36">
        <v>53729</v>
      </c>
      <c r="B281" s="37" t="s">
        <v>124</v>
      </c>
      <c r="C281" s="27">
        <v>12662592.430020183</v>
      </c>
      <c r="D281" s="28">
        <v>1.20991E-2</v>
      </c>
      <c r="E281" s="28">
        <v>1.0957359999999999E-2</v>
      </c>
      <c r="F281" s="32">
        <v>145790119</v>
      </c>
      <c r="G281" s="31">
        <v>168762029</v>
      </c>
      <c r="H281" s="33">
        <v>126758791</v>
      </c>
      <c r="I281" s="32">
        <v>8784012</v>
      </c>
      <c r="J281" s="31">
        <v>4854437.5331230238</v>
      </c>
      <c r="K281" s="31">
        <v>13638449.533123024</v>
      </c>
      <c r="L281" s="31">
        <v>-2903784</v>
      </c>
      <c r="M281" s="33">
        <v>10734665.533123024</v>
      </c>
      <c r="N281" s="32">
        <v>2764504</v>
      </c>
      <c r="O281" s="31">
        <v>0</v>
      </c>
      <c r="P281" s="31">
        <v>1573262</v>
      </c>
      <c r="Q281" s="31">
        <v>6894982.939553597</v>
      </c>
      <c r="R281" s="33">
        <v>11232748.939553596</v>
      </c>
      <c r="S281" s="32">
        <v>0</v>
      </c>
      <c r="T281" s="31">
        <v>0</v>
      </c>
      <c r="U281" s="31">
        <v>2803344</v>
      </c>
      <c r="V281" s="31">
        <v>0</v>
      </c>
      <c r="W281" s="30">
        <v>2803344</v>
      </c>
      <c r="X281" s="32">
        <v>9007629.9395535961</v>
      </c>
      <c r="Y281" s="31">
        <v>291744</v>
      </c>
      <c r="Z281" s="31">
        <v>-494887</v>
      </c>
      <c r="AA281" s="31">
        <v>-375082</v>
      </c>
      <c r="AB281" s="31">
        <v>0</v>
      </c>
      <c r="AC281" s="33">
        <v>0</v>
      </c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</row>
    <row r="282" spans="1:442" s="35" customFormat="1">
      <c r="A282" s="36">
        <v>53730</v>
      </c>
      <c r="B282" s="37" t="s">
        <v>396</v>
      </c>
      <c r="C282" s="27">
        <v>712699.59795030905</v>
      </c>
      <c r="D282" s="28">
        <v>6.8097999999999998E-4</v>
      </c>
      <c r="E282" s="28">
        <v>6.1589999999999995E-4</v>
      </c>
      <c r="F282" s="32">
        <v>8205582</v>
      </c>
      <c r="G282" s="31">
        <v>9498522</v>
      </c>
      <c r="H282" s="33">
        <v>7134432</v>
      </c>
      <c r="I282" s="32">
        <v>494395</v>
      </c>
      <c r="J282" s="31">
        <v>603766.79021323519</v>
      </c>
      <c r="K282" s="31">
        <v>1098161.7902132352</v>
      </c>
      <c r="L282" s="31">
        <v>-163435</v>
      </c>
      <c r="M282" s="33">
        <v>934726.79021323519</v>
      </c>
      <c r="N282" s="32">
        <v>155596</v>
      </c>
      <c r="O282" s="31">
        <v>0</v>
      </c>
      <c r="P282" s="31">
        <v>88549</v>
      </c>
      <c r="Q282" s="31">
        <v>393059.61620474351</v>
      </c>
      <c r="R282" s="33">
        <v>637204.61620474351</v>
      </c>
      <c r="S282" s="32">
        <v>0</v>
      </c>
      <c r="T282" s="31">
        <v>0</v>
      </c>
      <c r="U282" s="31">
        <v>157782</v>
      </c>
      <c r="V282" s="31">
        <v>0</v>
      </c>
      <c r="W282" s="30">
        <v>157782</v>
      </c>
      <c r="X282" s="32">
        <v>511966.61620474351</v>
      </c>
      <c r="Y282" s="31">
        <v>16420</v>
      </c>
      <c r="Z282" s="31">
        <v>-27854</v>
      </c>
      <c r="AA282" s="31">
        <v>-21109.999999999942</v>
      </c>
      <c r="AB282" s="31">
        <v>0</v>
      </c>
      <c r="AC282" s="33">
        <v>0</v>
      </c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</row>
    <row r="283" spans="1:442" s="35" customFormat="1">
      <c r="A283" s="36">
        <v>53736</v>
      </c>
      <c r="B283" s="37" t="s">
        <v>397</v>
      </c>
      <c r="C283" s="27">
        <v>156443419.55312124</v>
      </c>
      <c r="D283" s="28">
        <v>0.14912824999999999</v>
      </c>
      <c r="E283" s="28">
        <v>0.13788365</v>
      </c>
      <c r="F283" s="32">
        <v>1796945670</v>
      </c>
      <c r="G283" s="31">
        <v>2080087447</v>
      </c>
      <c r="H283" s="33">
        <v>1562373789</v>
      </c>
      <c r="I283" s="32">
        <v>108267914</v>
      </c>
      <c r="J283" s="31">
        <v>147196427.2911509</v>
      </c>
      <c r="K283" s="31">
        <v>255464341.2911509</v>
      </c>
      <c r="L283" s="31">
        <v>-35790780</v>
      </c>
      <c r="M283" s="33">
        <v>219673561.2911509</v>
      </c>
      <c r="N283" s="32">
        <v>34074072</v>
      </c>
      <c r="O283" s="31">
        <v>0</v>
      </c>
      <c r="P283" s="31">
        <v>19391342</v>
      </c>
      <c r="Q283" s="31">
        <v>67953269.956076622</v>
      </c>
      <c r="R283" s="33">
        <v>121418683.95607662</v>
      </c>
      <c r="S283" s="32">
        <v>0</v>
      </c>
      <c r="T283" s="31">
        <v>0</v>
      </c>
      <c r="U283" s="31">
        <v>34552803</v>
      </c>
      <c r="V283" s="31">
        <v>0</v>
      </c>
      <c r="W283" s="30">
        <v>34552803</v>
      </c>
      <c r="X283" s="32">
        <v>93992840.956076622</v>
      </c>
      <c r="Y283" s="31">
        <v>3595904</v>
      </c>
      <c r="Z283" s="31">
        <v>-6099766</v>
      </c>
      <c r="AA283" s="31">
        <v>-4623098</v>
      </c>
      <c r="AB283" s="31">
        <v>0</v>
      </c>
      <c r="AC283" s="33">
        <v>0</v>
      </c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</row>
    <row r="284" spans="1:442" s="35" customFormat="1">
      <c r="A284" s="36">
        <v>53739</v>
      </c>
      <c r="B284" s="37" t="s">
        <v>459</v>
      </c>
      <c r="C284" s="27">
        <v>0</v>
      </c>
      <c r="D284" s="28">
        <v>0</v>
      </c>
      <c r="E284" s="28">
        <v>2.4199999999999999E-5</v>
      </c>
      <c r="F284" s="32">
        <v>0</v>
      </c>
      <c r="G284" s="31">
        <v>0</v>
      </c>
      <c r="H284" s="33">
        <v>0</v>
      </c>
      <c r="I284" s="32">
        <v>0</v>
      </c>
      <c r="J284" s="31">
        <v>-4563872.4493102282</v>
      </c>
      <c r="K284" s="31">
        <v>-4563872.4493102282</v>
      </c>
      <c r="L284" s="31">
        <v>0</v>
      </c>
      <c r="M284" s="33">
        <v>-4563872.4493102282</v>
      </c>
      <c r="N284" s="32">
        <v>0</v>
      </c>
      <c r="O284" s="31">
        <v>0</v>
      </c>
      <c r="P284" s="31">
        <v>0</v>
      </c>
      <c r="Q284" s="31">
        <v>0</v>
      </c>
      <c r="R284" s="33">
        <v>0</v>
      </c>
      <c r="S284" s="32">
        <v>0</v>
      </c>
      <c r="T284" s="31">
        <v>0</v>
      </c>
      <c r="U284" s="31">
        <v>0</v>
      </c>
      <c r="V284" s="31">
        <v>147283.78386998971</v>
      </c>
      <c r="W284" s="30">
        <v>147283.78386998971</v>
      </c>
      <c r="X284" s="32">
        <v>-147283.78386998971</v>
      </c>
      <c r="Y284" s="31">
        <v>0</v>
      </c>
      <c r="Z284" s="31">
        <v>0</v>
      </c>
      <c r="AA284" s="31">
        <v>0</v>
      </c>
      <c r="AB284" s="31">
        <v>0</v>
      </c>
      <c r="AC284" s="33">
        <v>0</v>
      </c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</row>
    <row r="285" spans="1:442" s="35" customFormat="1">
      <c r="A285" s="36">
        <v>53746</v>
      </c>
      <c r="B285" s="37" t="s">
        <v>398</v>
      </c>
      <c r="C285" s="27">
        <v>7942983.177857928</v>
      </c>
      <c r="D285" s="28">
        <v>7.5895199999999998E-3</v>
      </c>
      <c r="E285" s="28">
        <v>6.0849399999999996E-3</v>
      </c>
      <c r="F285" s="32">
        <v>91451184</v>
      </c>
      <c r="G285" s="31">
        <v>105860997</v>
      </c>
      <c r="H285" s="33">
        <v>79513218</v>
      </c>
      <c r="I285" s="32">
        <v>5510032</v>
      </c>
      <c r="J285" s="31">
        <v>18960728.048686516</v>
      </c>
      <c r="K285" s="31">
        <v>24470760.048686516</v>
      </c>
      <c r="L285" s="31">
        <v>-1821485</v>
      </c>
      <c r="M285" s="33">
        <v>22649275.048686516</v>
      </c>
      <c r="N285" s="32">
        <v>1734117</v>
      </c>
      <c r="O285" s="31">
        <v>0</v>
      </c>
      <c r="P285" s="31">
        <v>986875</v>
      </c>
      <c r="Q285" s="31">
        <v>9123304.5277951173</v>
      </c>
      <c r="R285" s="33">
        <v>11844296.527795117</v>
      </c>
      <c r="S285" s="32">
        <v>0</v>
      </c>
      <c r="T285" s="31">
        <v>0</v>
      </c>
      <c r="U285" s="31">
        <v>1758481</v>
      </c>
      <c r="V285" s="31">
        <v>0</v>
      </c>
      <c r="W285" s="30">
        <v>1758481</v>
      </c>
      <c r="X285" s="32">
        <v>10448525.527795117</v>
      </c>
      <c r="Y285" s="31">
        <v>183005</v>
      </c>
      <c r="Z285" s="31">
        <v>-310433</v>
      </c>
      <c r="AA285" s="31">
        <v>-235282</v>
      </c>
      <c r="AB285" s="31">
        <v>0</v>
      </c>
      <c r="AC285" s="33">
        <v>0</v>
      </c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</row>
    <row r="286" spans="1:442" s="35" customFormat="1">
      <c r="A286" s="36">
        <v>53767</v>
      </c>
      <c r="B286" s="37" t="s">
        <v>399</v>
      </c>
      <c r="C286" s="27">
        <v>4421982.1341055846</v>
      </c>
      <c r="D286" s="28">
        <v>4.2252000000000001E-3</v>
      </c>
      <c r="E286" s="28">
        <v>3.7871100000000002E-3</v>
      </c>
      <c r="F286" s="32">
        <v>50912251</v>
      </c>
      <c r="G286" s="31">
        <v>58934410</v>
      </c>
      <c r="H286" s="33">
        <v>44266205</v>
      </c>
      <c r="I286" s="32">
        <v>3067518</v>
      </c>
      <c r="J286" s="31">
        <v>2970486.8154439568</v>
      </c>
      <c r="K286" s="31">
        <v>6038004.8154439572</v>
      </c>
      <c r="L286" s="31">
        <v>-1014048</v>
      </c>
      <c r="M286" s="33">
        <v>5023956.8154439572</v>
      </c>
      <c r="N286" s="32">
        <v>965409</v>
      </c>
      <c r="O286" s="31">
        <v>0</v>
      </c>
      <c r="P286" s="31">
        <v>549408</v>
      </c>
      <c r="Q286" s="31">
        <v>2647486.400073261</v>
      </c>
      <c r="R286" s="33">
        <v>4162303.400073261</v>
      </c>
      <c r="S286" s="32">
        <v>0</v>
      </c>
      <c r="T286" s="31">
        <v>0</v>
      </c>
      <c r="U286" s="31">
        <v>978973</v>
      </c>
      <c r="V286" s="31">
        <v>0</v>
      </c>
      <c r="W286" s="30">
        <v>978973</v>
      </c>
      <c r="X286" s="32">
        <v>3385256.400073261</v>
      </c>
      <c r="Y286" s="31">
        <v>101882</v>
      </c>
      <c r="Z286" s="31">
        <v>-172823</v>
      </c>
      <c r="AA286" s="31">
        <v>-130985</v>
      </c>
      <c r="AB286" s="31">
        <v>0</v>
      </c>
      <c r="AC286" s="33">
        <v>0</v>
      </c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</row>
    <row r="287" spans="1:442" s="35" customFormat="1">
      <c r="A287" s="36">
        <v>54500</v>
      </c>
      <c r="B287" s="37" t="s">
        <v>400</v>
      </c>
      <c r="C287" s="27">
        <v>6395056.3248598361</v>
      </c>
      <c r="D287" s="28">
        <v>6.1104699999999998E-3</v>
      </c>
      <c r="E287" s="28">
        <v>6.1438400000000002E-3</v>
      </c>
      <c r="F287" s="32">
        <v>73629125</v>
      </c>
      <c r="G287" s="31">
        <v>85230746</v>
      </c>
      <c r="H287" s="33">
        <v>64017637</v>
      </c>
      <c r="I287" s="32">
        <v>4436234</v>
      </c>
      <c r="J287" s="31">
        <v>3587429.4903061455</v>
      </c>
      <c r="K287" s="31">
        <v>8023663.4903061455</v>
      </c>
      <c r="L287" s="31">
        <v>-1466513</v>
      </c>
      <c r="M287" s="33">
        <v>6557150.4903061455</v>
      </c>
      <c r="N287" s="32">
        <v>1396171</v>
      </c>
      <c r="O287" s="31">
        <v>0</v>
      </c>
      <c r="P287" s="31">
        <v>794552</v>
      </c>
      <c r="Q287" s="31">
        <v>0</v>
      </c>
      <c r="R287" s="33">
        <v>2190723</v>
      </c>
      <c r="S287" s="32">
        <v>0</v>
      </c>
      <c r="T287" s="31">
        <v>0</v>
      </c>
      <c r="U287" s="31">
        <v>1415787</v>
      </c>
      <c r="V287" s="31">
        <v>230247.01351827319</v>
      </c>
      <c r="W287" s="30">
        <v>1646034.0135182731</v>
      </c>
      <c r="X287" s="32">
        <v>836713.98648172687</v>
      </c>
      <c r="Y287" s="31">
        <v>147341</v>
      </c>
      <c r="Z287" s="31">
        <v>-249935</v>
      </c>
      <c r="AA287" s="31">
        <v>-189431.00000000012</v>
      </c>
      <c r="AB287" s="31">
        <v>0</v>
      </c>
      <c r="AC287" s="33">
        <v>0</v>
      </c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</row>
    <row r="288" spans="1:442" s="35" customFormat="1">
      <c r="A288" s="36">
        <v>54515</v>
      </c>
      <c r="B288" s="37" t="s">
        <v>401</v>
      </c>
      <c r="C288" s="27">
        <v>20655590.232752915</v>
      </c>
      <c r="D288" s="28">
        <v>1.973424E-2</v>
      </c>
      <c r="E288" s="28">
        <v>2.0454960000000001E-2</v>
      </c>
      <c r="F288" s="32">
        <v>237791010</v>
      </c>
      <c r="G288" s="31">
        <v>275259348</v>
      </c>
      <c r="H288" s="33">
        <v>206749957</v>
      </c>
      <c r="I288" s="32">
        <v>14327165</v>
      </c>
      <c r="J288" s="31">
        <v>-1922621.7773281459</v>
      </c>
      <c r="K288" s="31">
        <v>12404543.222671853</v>
      </c>
      <c r="L288" s="31">
        <v>-4736218</v>
      </c>
      <c r="M288" s="33">
        <v>7668325.2226718534</v>
      </c>
      <c r="N288" s="32">
        <v>4509045</v>
      </c>
      <c r="O288" s="31">
        <v>0</v>
      </c>
      <c r="P288" s="31">
        <v>2566069</v>
      </c>
      <c r="Q288" s="31">
        <v>0</v>
      </c>
      <c r="R288" s="33">
        <v>7075114</v>
      </c>
      <c r="S288" s="32">
        <v>0</v>
      </c>
      <c r="T288" s="31">
        <v>0</v>
      </c>
      <c r="U288" s="31">
        <v>4572395</v>
      </c>
      <c r="V288" s="31">
        <v>4472974.3342976198</v>
      </c>
      <c r="W288" s="30">
        <v>9045369.3342976198</v>
      </c>
      <c r="X288" s="32">
        <v>-1027140.3342976198</v>
      </c>
      <c r="Y288" s="31">
        <v>475848</v>
      </c>
      <c r="Z288" s="31">
        <v>-807186</v>
      </c>
      <c r="AA288" s="31">
        <v>-611777.00000000093</v>
      </c>
      <c r="AB288" s="31">
        <v>0</v>
      </c>
      <c r="AC288" s="33">
        <v>0</v>
      </c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</row>
    <row r="289" spans="1:442" s="35" customFormat="1">
      <c r="A289" s="36">
        <v>54520</v>
      </c>
      <c r="B289" s="37" t="s">
        <v>125</v>
      </c>
      <c r="C289" s="27">
        <v>25025644.381548338</v>
      </c>
      <c r="D289" s="28">
        <v>2.3861750000000001E-2</v>
      </c>
      <c r="E289" s="28">
        <v>2.3871839999999998E-2</v>
      </c>
      <c r="F289" s="32">
        <v>287526128</v>
      </c>
      <c r="G289" s="31">
        <v>332831148</v>
      </c>
      <c r="H289" s="33">
        <v>249992693</v>
      </c>
      <c r="I289" s="32">
        <v>17323759</v>
      </c>
      <c r="J289" s="31">
        <v>-8833681.2934234776</v>
      </c>
      <c r="K289" s="31">
        <v>8490077.7065765224</v>
      </c>
      <c r="L289" s="31">
        <v>-5726820</v>
      </c>
      <c r="M289" s="33">
        <v>2763257.7065765224</v>
      </c>
      <c r="N289" s="32">
        <v>5452133</v>
      </c>
      <c r="O289" s="31">
        <v>0</v>
      </c>
      <c r="P289" s="31">
        <v>3102775</v>
      </c>
      <c r="Q289" s="31">
        <v>0</v>
      </c>
      <c r="R289" s="33">
        <v>8554908</v>
      </c>
      <c r="S289" s="32">
        <v>0</v>
      </c>
      <c r="T289" s="31">
        <v>0</v>
      </c>
      <c r="U289" s="31">
        <v>5528733</v>
      </c>
      <c r="V289" s="31">
        <v>141835.41125515153</v>
      </c>
      <c r="W289" s="30">
        <v>5670568.411255152</v>
      </c>
      <c r="X289" s="32">
        <v>4024710.5887448485</v>
      </c>
      <c r="Y289" s="31">
        <v>575374</v>
      </c>
      <c r="Z289" s="31">
        <v>-976013</v>
      </c>
      <c r="AA289" s="31">
        <v>-739732</v>
      </c>
      <c r="AB289" s="31">
        <v>0</v>
      </c>
      <c r="AC289" s="33">
        <v>0</v>
      </c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</row>
    <row r="290" spans="1:442" s="35" customFormat="1">
      <c r="A290" s="36">
        <v>54523</v>
      </c>
      <c r="B290" s="37" t="s">
        <v>402</v>
      </c>
      <c r="C290" s="27">
        <v>22127261.555987041</v>
      </c>
      <c r="D290" s="28">
        <v>2.107916E-2</v>
      </c>
      <c r="E290" s="28">
        <v>2.024074E-2</v>
      </c>
      <c r="F290" s="32">
        <v>253996847</v>
      </c>
      <c r="G290" s="31">
        <v>294018713</v>
      </c>
      <c r="H290" s="33">
        <v>220840297</v>
      </c>
      <c r="I290" s="32">
        <v>15303584</v>
      </c>
      <c r="J290" s="31">
        <v>9473634.2854568679</v>
      </c>
      <c r="K290" s="31">
        <v>24777218.285456866</v>
      </c>
      <c r="L290" s="31">
        <v>-5058998</v>
      </c>
      <c r="M290" s="33">
        <v>19718220.285456866</v>
      </c>
      <c r="N290" s="32">
        <v>4816343</v>
      </c>
      <c r="O290" s="31">
        <v>0</v>
      </c>
      <c r="P290" s="31">
        <v>2740951</v>
      </c>
      <c r="Q290" s="31">
        <v>5041376.4764756393</v>
      </c>
      <c r="R290" s="33">
        <v>12598670.476475639</v>
      </c>
      <c r="S290" s="32">
        <v>0</v>
      </c>
      <c r="T290" s="31">
        <v>0</v>
      </c>
      <c r="U290" s="31">
        <v>4884011</v>
      </c>
      <c r="V290" s="31">
        <v>0</v>
      </c>
      <c r="W290" s="30">
        <v>4884011</v>
      </c>
      <c r="X290" s="32">
        <v>8722049.4764756393</v>
      </c>
      <c r="Y290" s="31">
        <v>508278</v>
      </c>
      <c r="Z290" s="31">
        <v>-862197</v>
      </c>
      <c r="AA290" s="31">
        <v>-653471</v>
      </c>
      <c r="AB290" s="31">
        <v>0</v>
      </c>
      <c r="AC290" s="33">
        <v>0</v>
      </c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</row>
    <row r="291" spans="1:442" s="35" customFormat="1">
      <c r="A291" s="36">
        <v>54525</v>
      </c>
      <c r="B291" s="37" t="s">
        <v>403</v>
      </c>
      <c r="C291" s="27">
        <v>5102489.4750906732</v>
      </c>
      <c r="D291" s="28">
        <v>4.7957800000000004E-3</v>
      </c>
      <c r="E291" s="28">
        <v>5.2254700000000003E-3</v>
      </c>
      <c r="F291" s="32">
        <v>57787549</v>
      </c>
      <c r="G291" s="31">
        <v>66893039</v>
      </c>
      <c r="H291" s="33">
        <v>50244008</v>
      </c>
      <c r="I291" s="32">
        <v>3481762</v>
      </c>
      <c r="J291" s="31">
        <v>-5685363.6067240201</v>
      </c>
      <c r="K291" s="31">
        <v>-2203601.6067240201</v>
      </c>
      <c r="L291" s="31">
        <v>-1150987</v>
      </c>
      <c r="M291" s="33">
        <v>-3354588.6067240201</v>
      </c>
      <c r="N291" s="32">
        <v>1095780</v>
      </c>
      <c r="O291" s="31">
        <v>0</v>
      </c>
      <c r="P291" s="31">
        <v>623602</v>
      </c>
      <c r="Q291" s="31">
        <v>0</v>
      </c>
      <c r="R291" s="33">
        <v>1719382</v>
      </c>
      <c r="S291" s="32">
        <v>0</v>
      </c>
      <c r="T291" s="31">
        <v>0</v>
      </c>
      <c r="U291" s="31">
        <v>1111175</v>
      </c>
      <c r="V291" s="31">
        <v>2595842.8034119755</v>
      </c>
      <c r="W291" s="30">
        <v>3707017.8034119755</v>
      </c>
      <c r="X291" s="32">
        <v>-1758442.8034119755</v>
      </c>
      <c r="Y291" s="31">
        <v>115640</v>
      </c>
      <c r="Z291" s="31">
        <v>-196161</v>
      </c>
      <c r="AA291" s="31">
        <v>-148672</v>
      </c>
      <c r="AB291" s="31">
        <v>0</v>
      </c>
      <c r="AC291" s="33">
        <v>0</v>
      </c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</row>
    <row r="292" spans="1:442" s="35" customFormat="1">
      <c r="A292" s="36">
        <v>54527</v>
      </c>
      <c r="B292" s="37" t="s">
        <v>126</v>
      </c>
      <c r="C292" s="27">
        <v>11491492.741308348</v>
      </c>
      <c r="D292" s="28">
        <v>1.102291E-2</v>
      </c>
      <c r="E292" s="28">
        <v>1.1708110000000001E-2</v>
      </c>
      <c r="F292" s="32">
        <v>132822389</v>
      </c>
      <c r="G292" s="31">
        <v>153750994</v>
      </c>
      <c r="H292" s="33">
        <v>115483858</v>
      </c>
      <c r="I292" s="32">
        <v>8002692</v>
      </c>
      <c r="J292" s="31">
        <v>-6310226.4432793269</v>
      </c>
      <c r="K292" s="31">
        <v>1692465.5567206731</v>
      </c>
      <c r="L292" s="31">
        <v>-2645498</v>
      </c>
      <c r="M292" s="33">
        <v>-953032.44327932689</v>
      </c>
      <c r="N292" s="32">
        <v>2518607</v>
      </c>
      <c r="O292" s="31">
        <v>0</v>
      </c>
      <c r="P292" s="31">
        <v>1433323</v>
      </c>
      <c r="Q292" s="31">
        <v>0</v>
      </c>
      <c r="R292" s="33">
        <v>3951930</v>
      </c>
      <c r="S292" s="32">
        <v>0</v>
      </c>
      <c r="T292" s="31">
        <v>0</v>
      </c>
      <c r="U292" s="31">
        <v>2553993</v>
      </c>
      <c r="V292" s="31">
        <v>4241006.2506603515</v>
      </c>
      <c r="W292" s="30">
        <v>6794999.2506603515</v>
      </c>
      <c r="X292" s="32">
        <v>-2316274.2506603515</v>
      </c>
      <c r="Y292" s="31">
        <v>265794</v>
      </c>
      <c r="Z292" s="31">
        <v>-450868</v>
      </c>
      <c r="AA292" s="31">
        <v>-341721</v>
      </c>
      <c r="AB292" s="31">
        <v>0</v>
      </c>
      <c r="AC292" s="33">
        <v>0</v>
      </c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</row>
    <row r="293" spans="1:442" s="35" customFormat="1">
      <c r="A293" s="36">
        <v>55790</v>
      </c>
      <c r="B293" s="37" t="s">
        <v>404</v>
      </c>
      <c r="C293" s="27">
        <v>2987236.7299084999</v>
      </c>
      <c r="D293" s="28">
        <v>2.8543000000000002E-3</v>
      </c>
      <c r="E293" s="28">
        <v>3.2750700000000002E-3</v>
      </c>
      <c r="F293" s="32">
        <v>34393363</v>
      </c>
      <c r="G293" s="31">
        <v>39812669</v>
      </c>
      <c r="H293" s="33">
        <v>29903680</v>
      </c>
      <c r="I293" s="32">
        <v>2072237</v>
      </c>
      <c r="J293" s="31">
        <v>-4871322.0764877619</v>
      </c>
      <c r="K293" s="31">
        <v>-2799085.0764877619</v>
      </c>
      <c r="L293" s="31">
        <v>-685032</v>
      </c>
      <c r="M293" s="33">
        <v>-3484117.0764877619</v>
      </c>
      <c r="N293" s="32">
        <v>652174</v>
      </c>
      <c r="O293" s="31">
        <v>0</v>
      </c>
      <c r="P293" s="31">
        <v>371148</v>
      </c>
      <c r="Q293" s="31">
        <v>0</v>
      </c>
      <c r="R293" s="33">
        <v>1023322</v>
      </c>
      <c r="S293" s="32">
        <v>0</v>
      </c>
      <c r="T293" s="31">
        <v>0</v>
      </c>
      <c r="U293" s="31">
        <v>661337</v>
      </c>
      <c r="V293" s="31">
        <v>2573534.1598526528</v>
      </c>
      <c r="W293" s="30">
        <v>3234871.1598526528</v>
      </c>
      <c r="X293" s="32">
        <v>-2075139.1598526528</v>
      </c>
      <c r="Y293" s="31">
        <v>68825</v>
      </c>
      <c r="Z293" s="31">
        <v>-116749</v>
      </c>
      <c r="AA293" s="31">
        <v>-88486</v>
      </c>
      <c r="AB293" s="31">
        <v>0</v>
      </c>
      <c r="AC293" s="33">
        <v>0</v>
      </c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</row>
    <row r="294" spans="1:442" s="35" customFormat="1">
      <c r="A294" s="36">
        <v>55793</v>
      </c>
      <c r="B294" s="37" t="s">
        <v>405</v>
      </c>
      <c r="C294" s="27">
        <v>1365083.714787754</v>
      </c>
      <c r="D294" s="28">
        <v>1.30434E-3</v>
      </c>
      <c r="E294" s="28">
        <v>1.2895000000000001E-3</v>
      </c>
      <c r="F294" s="32">
        <v>15716862</v>
      </c>
      <c r="G294" s="31">
        <v>18193342</v>
      </c>
      <c r="H294" s="33">
        <v>13665195</v>
      </c>
      <c r="I294" s="32">
        <v>946958</v>
      </c>
      <c r="J294" s="31">
        <v>-814948.83572683739</v>
      </c>
      <c r="K294" s="31">
        <v>132009.16427316261</v>
      </c>
      <c r="L294" s="31">
        <v>-313042</v>
      </c>
      <c r="M294" s="33">
        <v>-181032.83572683739</v>
      </c>
      <c r="N294" s="32">
        <v>298027</v>
      </c>
      <c r="O294" s="31">
        <v>0</v>
      </c>
      <c r="P294" s="31">
        <v>169605</v>
      </c>
      <c r="Q294" s="31">
        <v>84519.646918304235</v>
      </c>
      <c r="R294" s="33">
        <v>552151.64691830426</v>
      </c>
      <c r="S294" s="32">
        <v>0</v>
      </c>
      <c r="T294" s="31">
        <v>0</v>
      </c>
      <c r="U294" s="31">
        <v>302214</v>
      </c>
      <c r="V294" s="31">
        <v>0</v>
      </c>
      <c r="W294" s="30">
        <v>302214</v>
      </c>
      <c r="X294" s="32">
        <v>312272.64691830426</v>
      </c>
      <c r="Y294" s="31">
        <v>31451</v>
      </c>
      <c r="Z294" s="31">
        <v>-53351</v>
      </c>
      <c r="AA294" s="31">
        <v>-40435</v>
      </c>
      <c r="AB294" s="31">
        <v>0</v>
      </c>
      <c r="AC294" s="33">
        <v>0</v>
      </c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</row>
    <row r="295" spans="1:442" s="35" customFormat="1">
      <c r="A295" s="36">
        <v>55794</v>
      </c>
      <c r="B295" s="37" t="s">
        <v>406</v>
      </c>
      <c r="C295" s="27">
        <v>1527067.8494088794</v>
      </c>
      <c r="D295" s="28">
        <v>1.45911E-3</v>
      </c>
      <c r="E295" s="28">
        <v>1.6532000000000001E-3</v>
      </c>
      <c r="F295" s="32">
        <v>17581789</v>
      </c>
      <c r="G295" s="31">
        <v>20352122</v>
      </c>
      <c r="H295" s="33">
        <v>15286676</v>
      </c>
      <c r="I295" s="32">
        <v>1059322</v>
      </c>
      <c r="J295" s="31">
        <v>-2345105.4813668854</v>
      </c>
      <c r="K295" s="31">
        <v>-1285783.4813668854</v>
      </c>
      <c r="L295" s="31">
        <v>-350186</v>
      </c>
      <c r="M295" s="33">
        <v>-1635969.4813668854</v>
      </c>
      <c r="N295" s="32">
        <v>333390</v>
      </c>
      <c r="O295" s="31">
        <v>0</v>
      </c>
      <c r="P295" s="31">
        <v>189730</v>
      </c>
      <c r="Q295" s="31">
        <v>0</v>
      </c>
      <c r="R295" s="33">
        <v>523120</v>
      </c>
      <c r="S295" s="32">
        <v>0</v>
      </c>
      <c r="T295" s="31">
        <v>0</v>
      </c>
      <c r="U295" s="31">
        <v>338074</v>
      </c>
      <c r="V295" s="31">
        <v>1187735.5094920683</v>
      </c>
      <c r="W295" s="30">
        <v>1525809.5094920683</v>
      </c>
      <c r="X295" s="32">
        <v>-932957.50949206832</v>
      </c>
      <c r="Y295" s="31">
        <v>35183</v>
      </c>
      <c r="Z295" s="31">
        <v>-59682</v>
      </c>
      <c r="AA295" s="31">
        <v>-45233</v>
      </c>
      <c r="AB295" s="31">
        <v>0</v>
      </c>
      <c r="AC295" s="33">
        <v>0</v>
      </c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</row>
    <row r="296" spans="1:442" s="35" customFormat="1">
      <c r="A296" s="36">
        <v>56102</v>
      </c>
      <c r="B296" s="37" t="s">
        <v>404</v>
      </c>
      <c r="C296" s="27">
        <v>0</v>
      </c>
      <c r="D296" s="28">
        <v>0</v>
      </c>
      <c r="E296" s="28">
        <v>1.4426E-4</v>
      </c>
      <c r="F296" s="32">
        <v>0</v>
      </c>
      <c r="G296" s="31">
        <v>0</v>
      </c>
      <c r="H296" s="33">
        <v>0</v>
      </c>
      <c r="I296" s="32">
        <v>0</v>
      </c>
      <c r="J296" s="31">
        <v>-25752497.38356242</v>
      </c>
      <c r="K296" s="31">
        <v>-25752497.38356242</v>
      </c>
      <c r="L296" s="31">
        <v>0</v>
      </c>
      <c r="M296" s="33">
        <v>-25752497.38356242</v>
      </c>
      <c r="N296" s="32">
        <v>0</v>
      </c>
      <c r="O296" s="31">
        <v>0</v>
      </c>
      <c r="P296" s="31">
        <v>0</v>
      </c>
      <c r="Q296" s="31">
        <v>0</v>
      </c>
      <c r="R296" s="33">
        <v>0</v>
      </c>
      <c r="S296" s="32">
        <v>0</v>
      </c>
      <c r="T296" s="31">
        <v>0</v>
      </c>
      <c r="U296" s="31">
        <v>0</v>
      </c>
      <c r="V296" s="31">
        <v>877981.76285474049</v>
      </c>
      <c r="W296" s="30">
        <v>877981.76285474049</v>
      </c>
      <c r="X296" s="32">
        <v>-877981.76285474049</v>
      </c>
      <c r="Y296" s="31">
        <v>0</v>
      </c>
      <c r="Z296" s="31">
        <v>0</v>
      </c>
      <c r="AA296" s="31">
        <v>0</v>
      </c>
      <c r="AB296" s="31">
        <v>0</v>
      </c>
      <c r="AC296" s="33">
        <v>0</v>
      </c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</row>
    <row r="297" spans="1:442" s="35" customFormat="1">
      <c r="A297" s="36">
        <v>56106</v>
      </c>
      <c r="B297" s="37" t="s">
        <v>407</v>
      </c>
      <c r="C297" s="27">
        <v>0</v>
      </c>
      <c r="D297" s="28">
        <v>0</v>
      </c>
      <c r="E297" s="28">
        <v>3.5940000000000001E-4</v>
      </c>
      <c r="F297" s="32">
        <v>0</v>
      </c>
      <c r="G297" s="31">
        <v>0</v>
      </c>
      <c r="H297" s="33">
        <v>0</v>
      </c>
      <c r="I297" s="32">
        <v>0</v>
      </c>
      <c r="J297" s="31">
        <v>-22949916.970773954</v>
      </c>
      <c r="K297" s="31">
        <v>-22949916.970773954</v>
      </c>
      <c r="L297" s="31">
        <v>0</v>
      </c>
      <c r="M297" s="33">
        <v>-22949916.970773954</v>
      </c>
      <c r="N297" s="32">
        <v>0</v>
      </c>
      <c r="O297" s="31">
        <v>0</v>
      </c>
      <c r="P297" s="31">
        <v>0</v>
      </c>
      <c r="Q297" s="31">
        <v>0</v>
      </c>
      <c r="R297" s="33">
        <v>0</v>
      </c>
      <c r="S297" s="32">
        <v>0</v>
      </c>
      <c r="T297" s="31">
        <v>0</v>
      </c>
      <c r="U297" s="31">
        <v>0</v>
      </c>
      <c r="V297" s="31">
        <v>2187346.7736724927</v>
      </c>
      <c r="W297" s="30">
        <v>2187346.7736724927</v>
      </c>
      <c r="X297" s="32">
        <v>-2187346.7736724927</v>
      </c>
      <c r="Y297" s="31">
        <v>0</v>
      </c>
      <c r="Z297" s="31">
        <v>0</v>
      </c>
      <c r="AA297" s="31">
        <v>0</v>
      </c>
      <c r="AB297" s="31">
        <v>0</v>
      </c>
      <c r="AC297" s="33">
        <v>0</v>
      </c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</row>
    <row r="298" spans="1:442" s="35" customFormat="1">
      <c r="A298" s="36">
        <v>56107</v>
      </c>
      <c r="B298" s="37" t="s">
        <v>408</v>
      </c>
      <c r="C298" s="27">
        <v>0</v>
      </c>
      <c r="D298" s="28">
        <v>0</v>
      </c>
      <c r="E298" s="28">
        <v>1.8213999999999999E-4</v>
      </c>
      <c r="F298" s="32">
        <v>0</v>
      </c>
      <c r="G298" s="31">
        <v>0</v>
      </c>
      <c r="H298" s="33">
        <v>0</v>
      </c>
      <c r="I298" s="32">
        <v>0</v>
      </c>
      <c r="J298" s="31">
        <v>-29327112.670262322</v>
      </c>
      <c r="K298" s="31">
        <v>-29327112.670262322</v>
      </c>
      <c r="L298" s="31">
        <v>0</v>
      </c>
      <c r="M298" s="33">
        <v>-29327112.670262322</v>
      </c>
      <c r="N298" s="32">
        <v>0</v>
      </c>
      <c r="O298" s="31">
        <v>0</v>
      </c>
      <c r="P298" s="31">
        <v>0</v>
      </c>
      <c r="Q298" s="31">
        <v>0</v>
      </c>
      <c r="R298" s="33">
        <v>0</v>
      </c>
      <c r="S298" s="32">
        <v>0</v>
      </c>
      <c r="T298" s="31">
        <v>0</v>
      </c>
      <c r="U298" s="31">
        <v>0</v>
      </c>
      <c r="V298" s="31">
        <v>1108523.4873586749</v>
      </c>
      <c r="W298" s="30">
        <v>1108523.4873586749</v>
      </c>
      <c r="X298" s="32">
        <v>-1108523.4873586749</v>
      </c>
      <c r="Y298" s="31">
        <v>0</v>
      </c>
      <c r="Z298" s="31">
        <v>0</v>
      </c>
      <c r="AA298" s="31">
        <v>0</v>
      </c>
      <c r="AB298" s="31">
        <v>0</v>
      </c>
      <c r="AC298" s="33">
        <v>0</v>
      </c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</row>
    <row r="299" spans="1:442" s="35" customFormat="1">
      <c r="A299" s="36">
        <v>56113</v>
      </c>
      <c r="B299" s="37" t="s">
        <v>409</v>
      </c>
      <c r="C299" s="27">
        <v>0</v>
      </c>
      <c r="D299" s="28">
        <v>0</v>
      </c>
      <c r="E299" s="28">
        <v>5.6200000000000004E-6</v>
      </c>
      <c r="F299" s="32">
        <v>0</v>
      </c>
      <c r="G299" s="31">
        <v>0</v>
      </c>
      <c r="H299" s="33">
        <v>0</v>
      </c>
      <c r="I299" s="32">
        <v>0</v>
      </c>
      <c r="J299" s="31">
        <v>-994267.33939322678</v>
      </c>
      <c r="K299" s="31">
        <v>-994267.33939322678</v>
      </c>
      <c r="L299" s="31">
        <v>0</v>
      </c>
      <c r="M299" s="33">
        <v>-994267.33939322678</v>
      </c>
      <c r="N299" s="32">
        <v>0</v>
      </c>
      <c r="O299" s="31">
        <v>0</v>
      </c>
      <c r="P299" s="31">
        <v>0</v>
      </c>
      <c r="Q299" s="31">
        <v>0</v>
      </c>
      <c r="R299" s="33">
        <v>0</v>
      </c>
      <c r="S299" s="32">
        <v>0</v>
      </c>
      <c r="T299" s="31">
        <v>0</v>
      </c>
      <c r="U299" s="31">
        <v>0</v>
      </c>
      <c r="V299" s="31">
        <v>34203.920055757939</v>
      </c>
      <c r="W299" s="30">
        <v>34203.920055757939</v>
      </c>
      <c r="X299" s="32">
        <v>-34203.920055757939</v>
      </c>
      <c r="Y299" s="31">
        <v>0</v>
      </c>
      <c r="Z299" s="31">
        <v>0</v>
      </c>
      <c r="AA299" s="31">
        <v>0</v>
      </c>
      <c r="AB299" s="31">
        <v>0</v>
      </c>
      <c r="AC299" s="33">
        <v>0</v>
      </c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</row>
    <row r="300" spans="1:442" s="35" customFormat="1">
      <c r="A300" s="36">
        <v>56114</v>
      </c>
      <c r="B300" s="37" t="s">
        <v>410</v>
      </c>
      <c r="C300" s="27">
        <v>0</v>
      </c>
      <c r="D300" s="28">
        <v>0</v>
      </c>
      <c r="E300" s="28">
        <v>2.3879999999999998E-5</v>
      </c>
      <c r="F300" s="32">
        <v>0</v>
      </c>
      <c r="G300" s="31">
        <v>0</v>
      </c>
      <c r="H300" s="33">
        <v>0</v>
      </c>
      <c r="I300" s="32">
        <v>0</v>
      </c>
      <c r="J300" s="31">
        <v>-4177055.9599060407</v>
      </c>
      <c r="K300" s="31">
        <v>-4177055.9599060407</v>
      </c>
      <c r="L300" s="31">
        <v>0</v>
      </c>
      <c r="M300" s="33">
        <v>-4177055.9599060407</v>
      </c>
      <c r="N300" s="32">
        <v>0</v>
      </c>
      <c r="O300" s="31">
        <v>0</v>
      </c>
      <c r="P300" s="31">
        <v>0</v>
      </c>
      <c r="Q300" s="31">
        <v>0</v>
      </c>
      <c r="R300" s="33">
        <v>0</v>
      </c>
      <c r="S300" s="32">
        <v>0</v>
      </c>
      <c r="T300" s="31">
        <v>0</v>
      </c>
      <c r="U300" s="31">
        <v>0</v>
      </c>
      <c r="V300" s="31">
        <v>145336.22970311382</v>
      </c>
      <c r="W300" s="30">
        <v>145336.22970311382</v>
      </c>
      <c r="X300" s="32">
        <v>-145336.22970311382</v>
      </c>
      <c r="Y300" s="31">
        <v>0</v>
      </c>
      <c r="Z300" s="31">
        <v>0</v>
      </c>
      <c r="AA300" s="31">
        <v>0</v>
      </c>
      <c r="AB300" s="31">
        <v>0</v>
      </c>
      <c r="AC300" s="33">
        <v>0</v>
      </c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</row>
    <row r="301" spans="1:442" s="35" customFormat="1">
      <c r="A301" s="36">
        <v>56115</v>
      </c>
      <c r="B301" s="37" t="s">
        <v>411</v>
      </c>
      <c r="C301" s="27">
        <v>0</v>
      </c>
      <c r="D301" s="28">
        <v>0</v>
      </c>
      <c r="E301" s="28">
        <v>0</v>
      </c>
      <c r="F301" s="32">
        <v>0</v>
      </c>
      <c r="G301" s="31">
        <v>0</v>
      </c>
      <c r="H301" s="33">
        <v>0</v>
      </c>
      <c r="I301" s="32">
        <v>0</v>
      </c>
      <c r="J301" s="31">
        <v>0</v>
      </c>
      <c r="K301" s="31">
        <v>0</v>
      </c>
      <c r="L301" s="31">
        <v>0</v>
      </c>
      <c r="M301" s="33">
        <v>0</v>
      </c>
      <c r="N301" s="32">
        <v>0</v>
      </c>
      <c r="O301" s="31">
        <v>0</v>
      </c>
      <c r="P301" s="31">
        <v>0</v>
      </c>
      <c r="Q301" s="31">
        <v>0</v>
      </c>
      <c r="R301" s="33">
        <v>0</v>
      </c>
      <c r="S301" s="32">
        <v>0</v>
      </c>
      <c r="T301" s="31">
        <v>0</v>
      </c>
      <c r="U301" s="31">
        <v>0</v>
      </c>
      <c r="V301" s="31">
        <v>0</v>
      </c>
      <c r="W301" s="30">
        <v>0</v>
      </c>
      <c r="X301" s="32">
        <v>0</v>
      </c>
      <c r="Y301" s="31">
        <v>0</v>
      </c>
      <c r="Z301" s="31">
        <v>0</v>
      </c>
      <c r="AA301" s="31">
        <v>0</v>
      </c>
      <c r="AB301" s="31">
        <v>0</v>
      </c>
      <c r="AC301" s="33">
        <v>0</v>
      </c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</row>
    <row r="302" spans="1:442" s="35" customFormat="1">
      <c r="A302" s="36">
        <v>56116</v>
      </c>
      <c r="B302" s="37" t="s">
        <v>412</v>
      </c>
      <c r="C302" s="27">
        <v>0</v>
      </c>
      <c r="D302" s="28">
        <v>0</v>
      </c>
      <c r="E302" s="28">
        <v>0</v>
      </c>
      <c r="F302" s="32">
        <v>0</v>
      </c>
      <c r="G302" s="31">
        <v>0</v>
      </c>
      <c r="H302" s="33">
        <v>0</v>
      </c>
      <c r="I302" s="32">
        <v>0</v>
      </c>
      <c r="J302" s="31">
        <v>0</v>
      </c>
      <c r="K302" s="31">
        <v>0</v>
      </c>
      <c r="L302" s="31">
        <v>0</v>
      </c>
      <c r="M302" s="33">
        <v>0</v>
      </c>
      <c r="N302" s="32">
        <v>0</v>
      </c>
      <c r="O302" s="31">
        <v>0</v>
      </c>
      <c r="P302" s="31">
        <v>0</v>
      </c>
      <c r="Q302" s="31">
        <v>0</v>
      </c>
      <c r="R302" s="33">
        <v>0</v>
      </c>
      <c r="S302" s="32">
        <v>0</v>
      </c>
      <c r="T302" s="31">
        <v>0</v>
      </c>
      <c r="U302" s="31">
        <v>0</v>
      </c>
      <c r="V302" s="31">
        <v>0</v>
      </c>
      <c r="W302" s="30">
        <v>0</v>
      </c>
      <c r="X302" s="32">
        <v>0</v>
      </c>
      <c r="Y302" s="31">
        <v>0</v>
      </c>
      <c r="Z302" s="31">
        <v>0</v>
      </c>
      <c r="AA302" s="31">
        <v>0</v>
      </c>
      <c r="AB302" s="31">
        <v>0</v>
      </c>
      <c r="AC302" s="33">
        <v>0</v>
      </c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</row>
    <row r="303" spans="1:442" s="35" customFormat="1">
      <c r="A303" s="36">
        <v>56142</v>
      </c>
      <c r="B303" s="37" t="s">
        <v>477</v>
      </c>
      <c r="C303" s="27">
        <v>14913.886094507554</v>
      </c>
      <c r="D303" s="28">
        <v>6.2700000000000001E-6</v>
      </c>
      <c r="E303" s="28">
        <v>5.2269000000000003E-4</v>
      </c>
      <c r="F303" s="32">
        <v>75551</v>
      </c>
      <c r="G303" s="31">
        <v>87456</v>
      </c>
      <c r="H303" s="33">
        <v>65689</v>
      </c>
      <c r="I303" s="32">
        <v>4552</v>
      </c>
      <c r="J303" s="31">
        <v>-77548762.782475427</v>
      </c>
      <c r="K303" s="31">
        <v>-77544210.782475427</v>
      </c>
      <c r="L303" s="31">
        <v>-1505</v>
      </c>
      <c r="M303" s="33">
        <v>-77545715.782475427</v>
      </c>
      <c r="N303" s="32">
        <v>1433</v>
      </c>
      <c r="O303" s="31">
        <v>0</v>
      </c>
      <c r="P303" s="31">
        <v>815</v>
      </c>
      <c r="Q303" s="31">
        <v>0</v>
      </c>
      <c r="R303" s="33">
        <v>2248</v>
      </c>
      <c r="S303" s="32">
        <v>0</v>
      </c>
      <c r="T303" s="31">
        <v>0</v>
      </c>
      <c r="U303" s="31">
        <v>1453</v>
      </c>
      <c r="V303" s="31">
        <v>3138946.2617893694</v>
      </c>
      <c r="W303" s="30">
        <v>3140399.2617893694</v>
      </c>
      <c r="X303" s="32">
        <v>-3137851.2617893694</v>
      </c>
      <c r="Y303" s="31">
        <v>151</v>
      </c>
      <c r="Z303" s="31">
        <v>-256</v>
      </c>
      <c r="AA303" s="31">
        <v>-195</v>
      </c>
      <c r="AB303" s="31">
        <v>0</v>
      </c>
      <c r="AC303" s="33">
        <v>0</v>
      </c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</row>
    <row r="304" spans="1:442" s="35" customFormat="1">
      <c r="A304" s="36">
        <v>57121</v>
      </c>
      <c r="B304" s="37" t="s">
        <v>473</v>
      </c>
      <c r="C304" s="27">
        <v>0</v>
      </c>
      <c r="D304" s="28">
        <v>0</v>
      </c>
      <c r="E304" s="28">
        <v>0</v>
      </c>
      <c r="F304" s="32">
        <v>0</v>
      </c>
      <c r="G304" s="31">
        <v>0</v>
      </c>
      <c r="H304" s="33">
        <v>0</v>
      </c>
      <c r="I304" s="32">
        <v>0</v>
      </c>
      <c r="J304" s="31">
        <v>0</v>
      </c>
      <c r="K304" s="31">
        <v>0</v>
      </c>
      <c r="L304" s="31">
        <v>0</v>
      </c>
      <c r="M304" s="33">
        <v>0</v>
      </c>
      <c r="N304" s="32">
        <v>0</v>
      </c>
      <c r="O304" s="31">
        <v>0</v>
      </c>
      <c r="P304" s="31">
        <v>0</v>
      </c>
      <c r="Q304" s="31">
        <v>0</v>
      </c>
      <c r="R304" s="33">
        <v>0</v>
      </c>
      <c r="S304" s="32">
        <v>0</v>
      </c>
      <c r="T304" s="31">
        <v>0</v>
      </c>
      <c r="U304" s="31">
        <v>0</v>
      </c>
      <c r="V304" s="31">
        <v>0</v>
      </c>
      <c r="W304" s="30">
        <v>0</v>
      </c>
      <c r="X304" s="32">
        <v>0</v>
      </c>
      <c r="Y304" s="31">
        <v>0</v>
      </c>
      <c r="Z304" s="31">
        <v>0</v>
      </c>
      <c r="AA304" s="31">
        <v>0</v>
      </c>
      <c r="AB304" s="31">
        <v>0</v>
      </c>
      <c r="AC304" s="33">
        <v>0</v>
      </c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</row>
    <row r="305" spans="1:442" s="35" customFormat="1">
      <c r="A305" s="36">
        <v>57122</v>
      </c>
      <c r="B305" s="37" t="s">
        <v>474</v>
      </c>
      <c r="C305" s="27">
        <v>0</v>
      </c>
      <c r="D305" s="28">
        <v>0</v>
      </c>
      <c r="E305" s="28">
        <v>0</v>
      </c>
      <c r="F305" s="32">
        <v>0</v>
      </c>
      <c r="G305" s="31">
        <v>0</v>
      </c>
      <c r="H305" s="33">
        <v>0</v>
      </c>
      <c r="I305" s="32">
        <v>0</v>
      </c>
      <c r="J305" s="31">
        <v>0</v>
      </c>
      <c r="K305" s="31">
        <v>0</v>
      </c>
      <c r="L305" s="31">
        <v>0</v>
      </c>
      <c r="M305" s="33">
        <v>0</v>
      </c>
      <c r="N305" s="32">
        <v>0</v>
      </c>
      <c r="O305" s="31">
        <v>0</v>
      </c>
      <c r="P305" s="31">
        <v>0</v>
      </c>
      <c r="Q305" s="31">
        <v>0</v>
      </c>
      <c r="R305" s="33">
        <v>0</v>
      </c>
      <c r="S305" s="32">
        <v>0</v>
      </c>
      <c r="T305" s="31">
        <v>0</v>
      </c>
      <c r="U305" s="31">
        <v>0</v>
      </c>
      <c r="V305" s="31">
        <v>0</v>
      </c>
      <c r="W305" s="30">
        <v>0</v>
      </c>
      <c r="X305" s="32">
        <v>0</v>
      </c>
      <c r="Y305" s="31">
        <v>0</v>
      </c>
      <c r="Z305" s="31">
        <v>0</v>
      </c>
      <c r="AA305" s="31">
        <v>0</v>
      </c>
      <c r="AB305" s="31">
        <v>0</v>
      </c>
      <c r="AC305" s="33">
        <v>0</v>
      </c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</row>
    <row r="306" spans="1:442" s="35" customFormat="1">
      <c r="A306" s="36">
        <v>57123</v>
      </c>
      <c r="B306" s="37" t="s">
        <v>413</v>
      </c>
      <c r="C306" s="27">
        <v>3162879.4951167675</v>
      </c>
      <c r="D306" s="28">
        <v>3.02213E-3</v>
      </c>
      <c r="E306" s="28">
        <v>2.8609199999999999E-3</v>
      </c>
      <c r="F306" s="32">
        <v>36415658</v>
      </c>
      <c r="G306" s="31">
        <v>42153614</v>
      </c>
      <c r="H306" s="33">
        <v>31661987</v>
      </c>
      <c r="I306" s="32">
        <v>2194083</v>
      </c>
      <c r="J306" s="31">
        <v>840814.88662906806</v>
      </c>
      <c r="K306" s="31">
        <v>3034897.8866290683</v>
      </c>
      <c r="L306" s="31">
        <v>-725311</v>
      </c>
      <c r="M306" s="33">
        <v>2309586.8866290683</v>
      </c>
      <c r="N306" s="32">
        <v>690522</v>
      </c>
      <c r="O306" s="31">
        <v>0</v>
      </c>
      <c r="P306" s="31">
        <v>392972</v>
      </c>
      <c r="Q306" s="31">
        <v>967710.66780686111</v>
      </c>
      <c r="R306" s="33">
        <v>2051204.667806861</v>
      </c>
      <c r="S306" s="32">
        <v>0</v>
      </c>
      <c r="T306" s="31">
        <v>0</v>
      </c>
      <c r="U306" s="31">
        <v>700223</v>
      </c>
      <c r="V306" s="31">
        <v>0</v>
      </c>
      <c r="W306" s="30">
        <v>700223</v>
      </c>
      <c r="X306" s="32">
        <v>1495410.667806861</v>
      </c>
      <c r="Y306" s="31">
        <v>72872</v>
      </c>
      <c r="Z306" s="31">
        <v>-123614</v>
      </c>
      <c r="AA306" s="31">
        <v>-93687</v>
      </c>
      <c r="AB306" s="31">
        <v>0</v>
      </c>
      <c r="AC306" s="33">
        <v>0</v>
      </c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</row>
    <row r="307" spans="1:442" s="35" customFormat="1">
      <c r="A307" s="36">
        <v>57124</v>
      </c>
      <c r="B307" s="37" t="s">
        <v>414</v>
      </c>
      <c r="C307" s="27">
        <v>0</v>
      </c>
      <c r="D307" s="28">
        <v>0</v>
      </c>
      <c r="E307" s="28">
        <v>0</v>
      </c>
      <c r="F307" s="32">
        <v>0</v>
      </c>
      <c r="G307" s="31">
        <v>0</v>
      </c>
      <c r="H307" s="33">
        <v>0</v>
      </c>
      <c r="I307" s="32">
        <v>0</v>
      </c>
      <c r="J307" s="31">
        <v>0</v>
      </c>
      <c r="K307" s="31">
        <v>0</v>
      </c>
      <c r="L307" s="31">
        <v>0</v>
      </c>
      <c r="M307" s="33">
        <v>0</v>
      </c>
      <c r="N307" s="32">
        <v>0</v>
      </c>
      <c r="O307" s="31">
        <v>0</v>
      </c>
      <c r="P307" s="31">
        <v>0</v>
      </c>
      <c r="Q307" s="31">
        <v>0</v>
      </c>
      <c r="R307" s="33">
        <v>0</v>
      </c>
      <c r="S307" s="32">
        <v>0</v>
      </c>
      <c r="T307" s="31">
        <v>0</v>
      </c>
      <c r="U307" s="31">
        <v>0</v>
      </c>
      <c r="V307" s="31">
        <v>0</v>
      </c>
      <c r="W307" s="30">
        <v>0</v>
      </c>
      <c r="X307" s="32">
        <v>0</v>
      </c>
      <c r="Y307" s="31">
        <v>0</v>
      </c>
      <c r="Z307" s="31">
        <v>0</v>
      </c>
      <c r="AA307" s="31">
        <v>0</v>
      </c>
      <c r="AB307" s="31">
        <v>0</v>
      </c>
      <c r="AC307" s="33">
        <v>0</v>
      </c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</row>
    <row r="308" spans="1:442" s="35" customFormat="1">
      <c r="A308" s="36">
        <v>57126</v>
      </c>
      <c r="B308" s="37" t="s">
        <v>404</v>
      </c>
      <c r="C308" s="27">
        <v>1851275.9032228347</v>
      </c>
      <c r="D308" s="28">
        <v>1.76889E-3</v>
      </c>
      <c r="E308" s="28">
        <v>1.8537600000000001E-3</v>
      </c>
      <c r="F308" s="32">
        <v>21314534</v>
      </c>
      <c r="G308" s="31">
        <v>24673031</v>
      </c>
      <c r="H308" s="33">
        <v>18532152</v>
      </c>
      <c r="I308" s="32">
        <v>1284224</v>
      </c>
      <c r="J308" s="31">
        <v>-1342078.1498798477</v>
      </c>
      <c r="K308" s="31">
        <v>-57854.149879847653</v>
      </c>
      <c r="L308" s="31">
        <v>-424534</v>
      </c>
      <c r="M308" s="33">
        <v>-482388.14987984765</v>
      </c>
      <c r="N308" s="32">
        <v>404171</v>
      </c>
      <c r="O308" s="31">
        <v>0</v>
      </c>
      <c r="P308" s="31">
        <v>230011</v>
      </c>
      <c r="Q308" s="31">
        <v>0</v>
      </c>
      <c r="R308" s="33">
        <v>634182</v>
      </c>
      <c r="S308" s="32">
        <v>0</v>
      </c>
      <c r="T308" s="31">
        <v>0</v>
      </c>
      <c r="U308" s="31">
        <v>409849</v>
      </c>
      <c r="V308" s="31">
        <v>524387.28218223818</v>
      </c>
      <c r="W308" s="30">
        <v>934236.28218223818</v>
      </c>
      <c r="X308" s="32">
        <v>-215518.28218223818</v>
      </c>
      <c r="Y308" s="31">
        <v>42653</v>
      </c>
      <c r="Z308" s="31">
        <v>-72353</v>
      </c>
      <c r="AA308" s="31">
        <v>-54836</v>
      </c>
      <c r="AB308" s="31">
        <v>0</v>
      </c>
      <c r="AC308" s="33">
        <v>0</v>
      </c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</row>
    <row r="309" spans="1:442" s="35" customFormat="1">
      <c r="A309" s="36">
        <v>57127</v>
      </c>
      <c r="B309" s="37" t="s">
        <v>415</v>
      </c>
      <c r="C309" s="27">
        <v>0</v>
      </c>
      <c r="D309" s="28">
        <v>0</v>
      </c>
      <c r="E309" s="28">
        <v>0</v>
      </c>
      <c r="F309" s="32">
        <v>0</v>
      </c>
      <c r="G309" s="31">
        <v>0</v>
      </c>
      <c r="H309" s="33">
        <v>0</v>
      </c>
      <c r="I309" s="32">
        <v>0</v>
      </c>
      <c r="J309" s="31">
        <v>0</v>
      </c>
      <c r="K309" s="31">
        <v>0</v>
      </c>
      <c r="L309" s="31">
        <v>0</v>
      </c>
      <c r="M309" s="33">
        <v>0</v>
      </c>
      <c r="N309" s="32">
        <v>0</v>
      </c>
      <c r="O309" s="31">
        <v>0</v>
      </c>
      <c r="P309" s="31">
        <v>0</v>
      </c>
      <c r="Q309" s="31">
        <v>0</v>
      </c>
      <c r="R309" s="33">
        <v>0</v>
      </c>
      <c r="S309" s="32">
        <v>0</v>
      </c>
      <c r="T309" s="31">
        <v>0</v>
      </c>
      <c r="U309" s="31">
        <v>0</v>
      </c>
      <c r="V309" s="31">
        <v>0</v>
      </c>
      <c r="W309" s="30">
        <v>0</v>
      </c>
      <c r="X309" s="32">
        <v>0</v>
      </c>
      <c r="Y309" s="31">
        <v>0</v>
      </c>
      <c r="Z309" s="31">
        <v>0</v>
      </c>
      <c r="AA309" s="31">
        <v>0</v>
      </c>
      <c r="AB309" s="31">
        <v>0</v>
      </c>
      <c r="AC309" s="33">
        <v>0</v>
      </c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</row>
    <row r="310" spans="1:442" s="35" customFormat="1">
      <c r="A310" s="36">
        <v>57128</v>
      </c>
      <c r="B310" s="37" t="s">
        <v>416</v>
      </c>
      <c r="C310" s="27">
        <v>16261038.063836774</v>
      </c>
      <c r="D310" s="28">
        <v>1.553741E-2</v>
      </c>
      <c r="E310" s="28">
        <v>1.5775419999999998E-2</v>
      </c>
      <c r="F310" s="32">
        <v>187220608</v>
      </c>
      <c r="G310" s="31">
        <v>216720652</v>
      </c>
      <c r="H310" s="33">
        <v>162780976</v>
      </c>
      <c r="I310" s="32">
        <v>11280243</v>
      </c>
      <c r="J310" s="31">
        <v>-5034094.799896325</v>
      </c>
      <c r="K310" s="31">
        <v>6246148.200103675</v>
      </c>
      <c r="L310" s="31">
        <v>-3728978</v>
      </c>
      <c r="M310" s="33">
        <v>2517170.200103675</v>
      </c>
      <c r="N310" s="32">
        <v>3550118</v>
      </c>
      <c r="O310" s="31">
        <v>0</v>
      </c>
      <c r="P310" s="31">
        <v>2020350</v>
      </c>
      <c r="Q310" s="31">
        <v>0</v>
      </c>
      <c r="R310" s="33">
        <v>5570468</v>
      </c>
      <c r="S310" s="32">
        <v>0</v>
      </c>
      <c r="T310" s="31">
        <v>0</v>
      </c>
      <c r="U310" s="31">
        <v>3599996</v>
      </c>
      <c r="V310" s="31">
        <v>1517601.3613873972</v>
      </c>
      <c r="W310" s="30">
        <v>5117597.3613873972</v>
      </c>
      <c r="X310" s="32">
        <v>1195415.6386126028</v>
      </c>
      <c r="Y310" s="31">
        <v>374651</v>
      </c>
      <c r="Z310" s="31">
        <v>-635524</v>
      </c>
      <c r="AA310" s="31">
        <v>-481672</v>
      </c>
      <c r="AB310" s="31">
        <v>0</v>
      </c>
      <c r="AC310" s="33">
        <v>0</v>
      </c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</row>
    <row r="311" spans="1:442" s="35" customFormat="1">
      <c r="A311" s="36">
        <v>57129</v>
      </c>
      <c r="B311" s="37" t="s">
        <v>417</v>
      </c>
      <c r="C311" s="27">
        <v>22541741.064589914</v>
      </c>
      <c r="D311" s="28">
        <v>2.153863E-2</v>
      </c>
      <c r="E311" s="28">
        <v>2.1931840000000001E-2</v>
      </c>
      <c r="F311" s="32">
        <v>259533307</v>
      </c>
      <c r="G311" s="31">
        <v>300427544</v>
      </c>
      <c r="H311" s="33">
        <v>225654032</v>
      </c>
      <c r="I311" s="32">
        <v>15637162</v>
      </c>
      <c r="J311" s="31">
        <v>-7464213.775102214</v>
      </c>
      <c r="K311" s="31">
        <v>8172948.224897786</v>
      </c>
      <c r="L311" s="31">
        <v>-5169271</v>
      </c>
      <c r="M311" s="33">
        <v>3003677.224897786</v>
      </c>
      <c r="N311" s="32">
        <v>4921327</v>
      </c>
      <c r="O311" s="31">
        <v>0</v>
      </c>
      <c r="P311" s="31">
        <v>2800696</v>
      </c>
      <c r="Q311" s="31">
        <v>0</v>
      </c>
      <c r="R311" s="33">
        <v>7722023</v>
      </c>
      <c r="S311" s="32">
        <v>0</v>
      </c>
      <c r="T311" s="31">
        <v>0</v>
      </c>
      <c r="U311" s="31">
        <v>4990470</v>
      </c>
      <c r="V311" s="31">
        <v>2488840.6661725123</v>
      </c>
      <c r="W311" s="30">
        <v>7479310.6661725119</v>
      </c>
      <c r="X311" s="32">
        <v>1272061.3338274877</v>
      </c>
      <c r="Y311" s="31">
        <v>519357</v>
      </c>
      <c r="Z311" s="31">
        <v>-880991</v>
      </c>
      <c r="AA311" s="31">
        <v>-667715</v>
      </c>
      <c r="AB311" s="31">
        <v>0</v>
      </c>
      <c r="AC311" s="33">
        <v>0</v>
      </c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</row>
    <row r="312" spans="1:442" s="35" customFormat="1">
      <c r="A312" s="36">
        <v>57139</v>
      </c>
      <c r="B312" s="37" t="s">
        <v>418</v>
      </c>
      <c r="C312" s="27">
        <v>2834723.5637951647</v>
      </c>
      <c r="D312" s="28">
        <v>2.7085799999999999E-3</v>
      </c>
      <c r="E312" s="28">
        <v>2.9652699999999999E-3</v>
      </c>
      <c r="F312" s="32">
        <v>32637486</v>
      </c>
      <c r="G312" s="31">
        <v>37780121</v>
      </c>
      <c r="H312" s="33">
        <v>28377014</v>
      </c>
      <c r="I312" s="32">
        <v>1966444</v>
      </c>
      <c r="J312" s="31">
        <v>-1073590.794408398</v>
      </c>
      <c r="K312" s="31">
        <v>892853.20559160202</v>
      </c>
      <c r="L312" s="31">
        <v>-650059</v>
      </c>
      <c r="M312" s="33">
        <v>242794.20559160202</v>
      </c>
      <c r="N312" s="32">
        <v>618879</v>
      </c>
      <c r="O312" s="31">
        <v>0</v>
      </c>
      <c r="P312" s="31">
        <v>352200</v>
      </c>
      <c r="Q312" s="31">
        <v>0</v>
      </c>
      <c r="R312" s="33">
        <v>971079</v>
      </c>
      <c r="S312" s="32">
        <v>0</v>
      </c>
      <c r="T312" s="31">
        <v>0</v>
      </c>
      <c r="U312" s="31">
        <v>627574</v>
      </c>
      <c r="V312" s="31">
        <v>1574281.3628192025</v>
      </c>
      <c r="W312" s="30">
        <v>2201855.3628192022</v>
      </c>
      <c r="X312" s="32">
        <v>-1101331.3628192025</v>
      </c>
      <c r="Y312" s="31">
        <v>65312</v>
      </c>
      <c r="Z312" s="31">
        <v>-110789</v>
      </c>
      <c r="AA312" s="31">
        <v>-83968</v>
      </c>
      <c r="AB312" s="31">
        <v>0</v>
      </c>
      <c r="AC312" s="33">
        <v>0</v>
      </c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</row>
    <row r="313" spans="1:442" s="35" customFormat="1">
      <c r="A313" s="36">
        <v>57140</v>
      </c>
      <c r="B313" s="37" t="s">
        <v>460</v>
      </c>
      <c r="C313" s="27">
        <v>659542.55643574148</v>
      </c>
      <c r="D313" s="28">
        <v>6.3018999999999998E-4</v>
      </c>
      <c r="E313" s="28">
        <v>7.0717999999999996E-4</v>
      </c>
      <c r="F313" s="32">
        <v>7593579</v>
      </c>
      <c r="G313" s="31">
        <v>8790087</v>
      </c>
      <c r="H313" s="33">
        <v>6602319</v>
      </c>
      <c r="I313" s="32">
        <v>457521</v>
      </c>
      <c r="J313" s="31">
        <v>-543577.17578844528</v>
      </c>
      <c r="K313" s="31">
        <v>-86056.175788445282</v>
      </c>
      <c r="L313" s="31">
        <v>-151246</v>
      </c>
      <c r="M313" s="33">
        <v>-237302.17578844528</v>
      </c>
      <c r="N313" s="32">
        <v>143991</v>
      </c>
      <c r="O313" s="31">
        <v>0</v>
      </c>
      <c r="P313" s="31">
        <v>81944</v>
      </c>
      <c r="Q313" s="31">
        <v>0</v>
      </c>
      <c r="R313" s="33">
        <v>225935</v>
      </c>
      <c r="S313" s="32">
        <v>0</v>
      </c>
      <c r="T313" s="31">
        <v>0</v>
      </c>
      <c r="U313" s="31">
        <v>146014</v>
      </c>
      <c r="V313" s="31">
        <v>471368.63798419968</v>
      </c>
      <c r="W313" s="30">
        <v>617382.63798419968</v>
      </c>
      <c r="X313" s="32">
        <v>-361329.63798419968</v>
      </c>
      <c r="Y313" s="31">
        <v>15196</v>
      </c>
      <c r="Z313" s="31">
        <v>-25777</v>
      </c>
      <c r="AA313" s="31">
        <v>-19537</v>
      </c>
      <c r="AB313" s="31">
        <v>0</v>
      </c>
      <c r="AC313" s="33">
        <v>0</v>
      </c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</row>
    <row r="314" spans="1:442" s="35" customFormat="1">
      <c r="A314" s="36">
        <v>57141</v>
      </c>
      <c r="B314" s="37" t="s">
        <v>461</v>
      </c>
      <c r="C314" s="27">
        <v>281969.0540883459</v>
      </c>
      <c r="D314" s="28">
        <v>2.6941999999999998E-4</v>
      </c>
      <c r="E314" s="28">
        <v>2.1374999999999999E-4</v>
      </c>
      <c r="F314" s="32">
        <v>3246421</v>
      </c>
      <c r="G314" s="31">
        <v>3757954</v>
      </c>
      <c r="H314" s="33">
        <v>2822636</v>
      </c>
      <c r="I314" s="32">
        <v>195600</v>
      </c>
      <c r="J314" s="31">
        <v>-100988.51195754831</v>
      </c>
      <c r="K314" s="31">
        <v>94611.488042451689</v>
      </c>
      <c r="L314" s="31">
        <v>-64661</v>
      </c>
      <c r="M314" s="33">
        <v>29950.488042451689</v>
      </c>
      <c r="N314" s="32">
        <v>61559</v>
      </c>
      <c r="O314" s="31">
        <v>0</v>
      </c>
      <c r="P314" s="31">
        <v>35033</v>
      </c>
      <c r="Q314" s="31">
        <v>337616.90639625251</v>
      </c>
      <c r="R314" s="33">
        <v>434208.90639625251</v>
      </c>
      <c r="S314" s="32">
        <v>0</v>
      </c>
      <c r="T314" s="31">
        <v>0</v>
      </c>
      <c r="U314" s="31">
        <v>62424</v>
      </c>
      <c r="V314" s="31">
        <v>0</v>
      </c>
      <c r="W314" s="30">
        <v>62424</v>
      </c>
      <c r="X314" s="32">
        <v>384660.90639625251</v>
      </c>
      <c r="Y314" s="31">
        <v>6496</v>
      </c>
      <c r="Z314" s="31">
        <v>-11020</v>
      </c>
      <c r="AA314" s="31">
        <v>-8352</v>
      </c>
      <c r="AB314" s="31">
        <v>0</v>
      </c>
      <c r="AC314" s="33">
        <v>0</v>
      </c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</row>
    <row r="315" spans="1:442" s="35" customFormat="1">
      <c r="A315" s="36">
        <v>58175</v>
      </c>
      <c r="B315" s="37" t="s">
        <v>419</v>
      </c>
      <c r="C315" s="27">
        <v>0</v>
      </c>
      <c r="D315" s="28">
        <v>0</v>
      </c>
      <c r="E315" s="28">
        <v>0</v>
      </c>
      <c r="F315" s="32">
        <v>0</v>
      </c>
      <c r="G315" s="31">
        <v>0</v>
      </c>
      <c r="H315" s="33">
        <v>0</v>
      </c>
      <c r="I315" s="32">
        <v>0</v>
      </c>
      <c r="J315" s="31">
        <v>0</v>
      </c>
      <c r="K315" s="31">
        <v>0</v>
      </c>
      <c r="L315" s="31">
        <v>0</v>
      </c>
      <c r="M315" s="33">
        <v>0</v>
      </c>
      <c r="N315" s="32">
        <v>0</v>
      </c>
      <c r="O315" s="31">
        <v>0</v>
      </c>
      <c r="P315" s="31">
        <v>0</v>
      </c>
      <c r="Q315" s="31">
        <v>0</v>
      </c>
      <c r="R315" s="33">
        <v>0</v>
      </c>
      <c r="S315" s="32">
        <v>0</v>
      </c>
      <c r="T315" s="31">
        <v>0</v>
      </c>
      <c r="U315" s="31">
        <v>0</v>
      </c>
      <c r="V315" s="31">
        <v>0</v>
      </c>
      <c r="W315" s="30">
        <v>0</v>
      </c>
      <c r="X315" s="32">
        <v>0</v>
      </c>
      <c r="Y315" s="31">
        <v>0</v>
      </c>
      <c r="Z315" s="31">
        <v>0</v>
      </c>
      <c r="AA315" s="31">
        <v>0</v>
      </c>
      <c r="AB315" s="31">
        <v>0</v>
      </c>
      <c r="AC315" s="33">
        <v>0</v>
      </c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</row>
    <row r="316" spans="1:442" s="35" customFormat="1">
      <c r="A316" s="36">
        <v>58300</v>
      </c>
      <c r="B316" s="37" t="s">
        <v>420</v>
      </c>
      <c r="C316" s="27">
        <v>0</v>
      </c>
      <c r="D316" s="28">
        <v>0</v>
      </c>
      <c r="E316" s="28">
        <v>0</v>
      </c>
      <c r="F316" s="32">
        <v>0</v>
      </c>
      <c r="G316" s="31">
        <v>0</v>
      </c>
      <c r="H316" s="33">
        <v>0</v>
      </c>
      <c r="I316" s="32">
        <v>0</v>
      </c>
      <c r="J316" s="31">
        <v>0</v>
      </c>
      <c r="K316" s="31">
        <v>0</v>
      </c>
      <c r="L316" s="31">
        <v>0</v>
      </c>
      <c r="M316" s="33">
        <v>0</v>
      </c>
      <c r="N316" s="32">
        <v>0</v>
      </c>
      <c r="O316" s="31">
        <v>0</v>
      </c>
      <c r="P316" s="31">
        <v>0</v>
      </c>
      <c r="Q316" s="31">
        <v>0</v>
      </c>
      <c r="R316" s="33">
        <v>0</v>
      </c>
      <c r="S316" s="32">
        <v>0</v>
      </c>
      <c r="T316" s="31">
        <v>0</v>
      </c>
      <c r="U316" s="31">
        <v>0</v>
      </c>
      <c r="V316" s="31">
        <v>0</v>
      </c>
      <c r="W316" s="30">
        <v>0</v>
      </c>
      <c r="X316" s="32">
        <v>0</v>
      </c>
      <c r="Y316" s="31">
        <v>0</v>
      </c>
      <c r="Z316" s="31">
        <v>0</v>
      </c>
      <c r="AA316" s="31">
        <v>0</v>
      </c>
      <c r="AB316" s="31">
        <v>0</v>
      </c>
      <c r="AC316" s="33">
        <v>0</v>
      </c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</row>
    <row r="317" spans="1:442" s="35" customFormat="1">
      <c r="A317" s="36">
        <v>58374</v>
      </c>
      <c r="B317" s="37" t="s">
        <v>421</v>
      </c>
      <c r="C317" s="27">
        <v>2058070.2427526535</v>
      </c>
      <c r="D317" s="28">
        <v>1.96649E-3</v>
      </c>
      <c r="E317" s="28">
        <v>1.7332199999999999E-3</v>
      </c>
      <c r="F317" s="32">
        <v>23695549</v>
      </c>
      <c r="G317" s="31">
        <v>27429217</v>
      </c>
      <c r="H317" s="33">
        <v>20602350</v>
      </c>
      <c r="I317" s="32">
        <v>1427682</v>
      </c>
      <c r="J317" s="31">
        <v>537599.04701941658</v>
      </c>
      <c r="K317" s="31">
        <v>1965281.0470194165</v>
      </c>
      <c r="L317" s="31">
        <v>-471958</v>
      </c>
      <c r="M317" s="33">
        <v>1493323.0470194165</v>
      </c>
      <c r="N317" s="32">
        <v>449320</v>
      </c>
      <c r="O317" s="31">
        <v>0</v>
      </c>
      <c r="P317" s="31">
        <v>255705</v>
      </c>
      <c r="Q317" s="31">
        <v>1410964.4461755187</v>
      </c>
      <c r="R317" s="33">
        <v>2115989.4461755184</v>
      </c>
      <c r="S317" s="32">
        <v>0</v>
      </c>
      <c r="T317" s="31">
        <v>0</v>
      </c>
      <c r="U317" s="31">
        <v>455633</v>
      </c>
      <c r="V317" s="31">
        <v>0</v>
      </c>
      <c r="W317" s="30">
        <v>455633</v>
      </c>
      <c r="X317" s="32">
        <v>1754337.4461755187</v>
      </c>
      <c r="Y317" s="31">
        <v>47418</v>
      </c>
      <c r="Z317" s="31">
        <v>-80435</v>
      </c>
      <c r="AA317" s="31">
        <v>-60964</v>
      </c>
      <c r="AB317" s="31">
        <v>0</v>
      </c>
      <c r="AC317" s="33">
        <v>0</v>
      </c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</row>
    <row r="318" spans="1:442" s="35" customFormat="1">
      <c r="A318" s="36">
        <v>58671</v>
      </c>
      <c r="B318" s="37" t="s">
        <v>422</v>
      </c>
      <c r="C318" s="27">
        <v>0</v>
      </c>
      <c r="D318" s="28">
        <v>0</v>
      </c>
      <c r="E318" s="28">
        <v>0</v>
      </c>
      <c r="F318" s="32">
        <v>0</v>
      </c>
      <c r="G318" s="31">
        <v>0</v>
      </c>
      <c r="H318" s="33">
        <v>0</v>
      </c>
      <c r="I318" s="32">
        <v>0</v>
      </c>
      <c r="J318" s="31">
        <v>-5921.9386584653512</v>
      </c>
      <c r="K318" s="31">
        <v>-5921.9386584653512</v>
      </c>
      <c r="L318" s="31">
        <v>0</v>
      </c>
      <c r="M318" s="33">
        <v>-5921.9386584653512</v>
      </c>
      <c r="N318" s="32">
        <v>0</v>
      </c>
      <c r="O318" s="31">
        <v>0</v>
      </c>
      <c r="P318" s="31">
        <v>0</v>
      </c>
      <c r="Q318" s="31">
        <v>0</v>
      </c>
      <c r="R318" s="33">
        <v>0</v>
      </c>
      <c r="S318" s="32">
        <v>0</v>
      </c>
      <c r="T318" s="31">
        <v>0</v>
      </c>
      <c r="U318" s="31">
        <v>0</v>
      </c>
      <c r="V318" s="31">
        <v>0</v>
      </c>
      <c r="W318" s="30">
        <v>0</v>
      </c>
      <c r="X318" s="32">
        <v>0</v>
      </c>
      <c r="Y318" s="31">
        <v>0</v>
      </c>
      <c r="Z318" s="31">
        <v>0</v>
      </c>
      <c r="AA318" s="31">
        <v>0</v>
      </c>
      <c r="AB318" s="31">
        <v>0</v>
      </c>
      <c r="AC318" s="33">
        <v>0</v>
      </c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</row>
    <row r="319" spans="1:442" s="35" customFormat="1">
      <c r="A319" s="36">
        <v>58672</v>
      </c>
      <c r="B319" s="37" t="s">
        <v>478</v>
      </c>
      <c r="C319" s="27">
        <v>314756.9170080527</v>
      </c>
      <c r="D319" s="28">
        <v>3.0075000000000002E-4</v>
      </c>
      <c r="E319" s="28">
        <v>3.4518E-4</v>
      </c>
      <c r="F319" s="32">
        <v>3623937</v>
      </c>
      <c r="G319" s="31">
        <v>4194955</v>
      </c>
      <c r="H319" s="33">
        <v>3150871</v>
      </c>
      <c r="I319" s="32">
        <v>218346</v>
      </c>
      <c r="J319" s="31">
        <v>-80619.070503837487</v>
      </c>
      <c r="K319" s="31">
        <v>137726.92949616251</v>
      </c>
      <c r="L319" s="31">
        <v>-72180</v>
      </c>
      <c r="M319" s="33">
        <v>65546.929496162513</v>
      </c>
      <c r="N319" s="32">
        <v>68718</v>
      </c>
      <c r="O319" s="31">
        <v>0</v>
      </c>
      <c r="P319" s="31">
        <v>39107</v>
      </c>
      <c r="Q319" s="31">
        <v>0</v>
      </c>
      <c r="R319" s="33">
        <v>107825</v>
      </c>
      <c r="S319" s="32">
        <v>0</v>
      </c>
      <c r="T319" s="31">
        <v>0</v>
      </c>
      <c r="U319" s="31">
        <v>69683</v>
      </c>
      <c r="V319" s="31">
        <v>271742.2321142265</v>
      </c>
      <c r="W319" s="30">
        <v>341425.2321142265</v>
      </c>
      <c r="X319" s="32">
        <v>-219227.2321142265</v>
      </c>
      <c r="Y319" s="31">
        <v>7252</v>
      </c>
      <c r="Z319" s="31">
        <v>-12302</v>
      </c>
      <c r="AA319" s="31">
        <v>-9323</v>
      </c>
      <c r="AB319" s="31">
        <v>0</v>
      </c>
      <c r="AC319" s="33">
        <v>0</v>
      </c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</row>
    <row r="320" spans="1:442" s="35" customFormat="1">
      <c r="A320" s="36">
        <v>58675</v>
      </c>
      <c r="B320" s="37" t="s">
        <v>404</v>
      </c>
      <c r="C320" s="27">
        <v>2480656.393623841</v>
      </c>
      <c r="D320" s="28">
        <v>2.3702300000000001E-3</v>
      </c>
      <c r="E320" s="28">
        <v>2.4374100000000001E-3</v>
      </c>
      <c r="F320" s="32">
        <v>28560481</v>
      </c>
      <c r="G320" s="31">
        <v>33060709</v>
      </c>
      <c r="H320" s="33">
        <v>24832218</v>
      </c>
      <c r="I320" s="32">
        <v>1720800</v>
      </c>
      <c r="J320" s="31">
        <v>-606816.21530337061</v>
      </c>
      <c r="K320" s="31">
        <v>1113983.7846966293</v>
      </c>
      <c r="L320" s="31">
        <v>-568855</v>
      </c>
      <c r="M320" s="33">
        <v>545128.78469662927</v>
      </c>
      <c r="N320" s="32">
        <v>541570</v>
      </c>
      <c r="O320" s="31">
        <v>0</v>
      </c>
      <c r="P320" s="31">
        <v>308204</v>
      </c>
      <c r="Q320" s="31">
        <v>0</v>
      </c>
      <c r="R320" s="33">
        <v>849774</v>
      </c>
      <c r="S320" s="32">
        <v>0</v>
      </c>
      <c r="T320" s="31">
        <v>0</v>
      </c>
      <c r="U320" s="31">
        <v>549179</v>
      </c>
      <c r="V320" s="31">
        <v>419379.74210971239</v>
      </c>
      <c r="W320" s="30">
        <v>968558.74210971245</v>
      </c>
      <c r="X320" s="32">
        <v>-5509.7421097123879</v>
      </c>
      <c r="Y320" s="31">
        <v>57153</v>
      </c>
      <c r="Z320" s="31">
        <v>-96949</v>
      </c>
      <c r="AA320" s="31">
        <v>-73479</v>
      </c>
      <c r="AB320" s="31">
        <v>0</v>
      </c>
      <c r="AC320" s="33">
        <v>0</v>
      </c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</row>
    <row r="321" spans="1:442" s="35" customFormat="1">
      <c r="A321" s="36">
        <v>58676</v>
      </c>
      <c r="B321" s="37" t="s">
        <v>127</v>
      </c>
      <c r="C321" s="27">
        <v>2336785.9437937452</v>
      </c>
      <c r="D321" s="28">
        <v>2.2327699999999998E-3</v>
      </c>
      <c r="E321" s="28">
        <v>2.41465E-3</v>
      </c>
      <c r="F321" s="32">
        <v>26904134</v>
      </c>
      <c r="G321" s="31">
        <v>31143374</v>
      </c>
      <c r="H321" s="33">
        <v>23392089</v>
      </c>
      <c r="I321" s="32">
        <v>1621003</v>
      </c>
      <c r="J321" s="31">
        <v>-1441521.7318357809</v>
      </c>
      <c r="K321" s="31">
        <v>179481.2681642191</v>
      </c>
      <c r="L321" s="31">
        <v>-535865</v>
      </c>
      <c r="M321" s="33">
        <v>-356383.7318357809</v>
      </c>
      <c r="N321" s="32">
        <v>510162</v>
      </c>
      <c r="O321" s="31">
        <v>0</v>
      </c>
      <c r="P321" s="31">
        <v>290330</v>
      </c>
      <c r="Q321" s="31">
        <v>0</v>
      </c>
      <c r="R321" s="33">
        <v>800492</v>
      </c>
      <c r="S321" s="32">
        <v>0</v>
      </c>
      <c r="T321" s="31">
        <v>0</v>
      </c>
      <c r="U321" s="31">
        <v>517330</v>
      </c>
      <c r="V321" s="31">
        <v>1116849.4617655484</v>
      </c>
      <c r="W321" s="30">
        <v>1634179.4617655484</v>
      </c>
      <c r="X321" s="32">
        <v>-726981.46176554845</v>
      </c>
      <c r="Y321" s="31">
        <v>53838</v>
      </c>
      <c r="Z321" s="31">
        <v>-91327</v>
      </c>
      <c r="AA321" s="31">
        <v>-69217</v>
      </c>
      <c r="AB321" s="31">
        <v>0</v>
      </c>
      <c r="AC321" s="33">
        <v>0</v>
      </c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</row>
    <row r="322" spans="1:442" s="35" customFormat="1">
      <c r="A322" s="36">
        <v>58677</v>
      </c>
      <c r="B322" s="37" t="s">
        <v>423</v>
      </c>
      <c r="C322" s="27">
        <v>1031823.0265037564</v>
      </c>
      <c r="D322" s="28">
        <v>9.8591E-4</v>
      </c>
      <c r="E322" s="28">
        <v>1.03951E-3</v>
      </c>
      <c r="F322" s="32">
        <v>11879887</v>
      </c>
      <c r="G322" s="31">
        <v>13751781</v>
      </c>
      <c r="H322" s="33">
        <v>10329096</v>
      </c>
      <c r="I322" s="32">
        <v>715776</v>
      </c>
      <c r="J322" s="31">
        <v>52905.54451491269</v>
      </c>
      <c r="K322" s="31">
        <v>768681.54451491265</v>
      </c>
      <c r="L322" s="31">
        <v>-236618</v>
      </c>
      <c r="M322" s="33">
        <v>532063.54451491265</v>
      </c>
      <c r="N322" s="32">
        <v>225269</v>
      </c>
      <c r="O322" s="31">
        <v>0</v>
      </c>
      <c r="P322" s="31">
        <v>128199</v>
      </c>
      <c r="Q322" s="31">
        <v>0</v>
      </c>
      <c r="R322" s="33">
        <v>353468</v>
      </c>
      <c r="S322" s="32">
        <v>0</v>
      </c>
      <c r="T322" s="31">
        <v>0</v>
      </c>
      <c r="U322" s="31">
        <v>228434</v>
      </c>
      <c r="V322" s="31">
        <v>330598.59699518123</v>
      </c>
      <c r="W322" s="30">
        <v>559032.59699518117</v>
      </c>
      <c r="X322" s="32">
        <v>-158446.59699518123</v>
      </c>
      <c r="Y322" s="31">
        <v>23773</v>
      </c>
      <c r="Z322" s="31">
        <v>-40327</v>
      </c>
      <c r="AA322" s="31">
        <v>-30564</v>
      </c>
      <c r="AB322" s="31">
        <v>0</v>
      </c>
      <c r="AC322" s="33">
        <v>0</v>
      </c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</row>
    <row r="323" spans="1:442" s="35" customFormat="1">
      <c r="A323" s="36">
        <v>58678</v>
      </c>
      <c r="B323" s="37" t="s">
        <v>424</v>
      </c>
      <c r="C323" s="27">
        <v>36821.297234904268</v>
      </c>
      <c r="D323" s="28">
        <v>3.5179999999999999E-5</v>
      </c>
      <c r="E323" s="28">
        <v>3.7580000000000003E-5</v>
      </c>
      <c r="F323" s="32">
        <v>423907</v>
      </c>
      <c r="G323" s="31">
        <v>490702</v>
      </c>
      <c r="H323" s="33">
        <v>368571</v>
      </c>
      <c r="I323" s="32">
        <v>25541</v>
      </c>
      <c r="J323" s="31">
        <v>-33707.82904560092</v>
      </c>
      <c r="K323" s="31">
        <v>-8166.8290456009199</v>
      </c>
      <c r="L323" s="31">
        <v>-8443</v>
      </c>
      <c r="M323" s="33">
        <v>-16609.82904560092</v>
      </c>
      <c r="N323" s="32">
        <v>8038</v>
      </c>
      <c r="O323" s="31">
        <v>0</v>
      </c>
      <c r="P323" s="31">
        <v>4575</v>
      </c>
      <c r="Q323" s="31">
        <v>0</v>
      </c>
      <c r="R323" s="33">
        <v>12613</v>
      </c>
      <c r="S323" s="32">
        <v>0</v>
      </c>
      <c r="T323" s="31">
        <v>0</v>
      </c>
      <c r="U323" s="31">
        <v>8151</v>
      </c>
      <c r="V323" s="31">
        <v>14761.605357506147</v>
      </c>
      <c r="W323" s="30">
        <v>22912.605357506145</v>
      </c>
      <c r="X323" s="32">
        <v>-8618.6053575061469</v>
      </c>
      <c r="Y323" s="31">
        <v>848</v>
      </c>
      <c r="Z323" s="31">
        <v>-1439</v>
      </c>
      <c r="AA323" s="31">
        <v>-1090.0000000000018</v>
      </c>
      <c r="AB323" s="31">
        <v>0</v>
      </c>
      <c r="AC323" s="33">
        <v>0</v>
      </c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</row>
    <row r="324" spans="1:442" s="35" customFormat="1">
      <c r="A324" s="36">
        <v>58680</v>
      </c>
      <c r="B324" s="37" t="s">
        <v>128</v>
      </c>
      <c r="C324" s="27">
        <v>453860.70295689447</v>
      </c>
      <c r="D324" s="28">
        <v>4.3365999999999999E-4</v>
      </c>
      <c r="E324" s="28">
        <v>4.3038000000000001E-4</v>
      </c>
      <c r="F324" s="32">
        <v>5225458</v>
      </c>
      <c r="G324" s="31">
        <v>6048825</v>
      </c>
      <c r="H324" s="33">
        <v>4543331</v>
      </c>
      <c r="I324" s="32">
        <v>314839</v>
      </c>
      <c r="J324" s="31">
        <v>-286758.22686144966</v>
      </c>
      <c r="K324" s="31">
        <v>28080.773138550343</v>
      </c>
      <c r="L324" s="31">
        <v>-104078</v>
      </c>
      <c r="M324" s="33">
        <v>-75997.226861449657</v>
      </c>
      <c r="N324" s="32">
        <v>99086</v>
      </c>
      <c r="O324" s="31">
        <v>0</v>
      </c>
      <c r="P324" s="31">
        <v>56389</v>
      </c>
      <c r="Q324" s="31">
        <v>18037.098006589509</v>
      </c>
      <c r="R324" s="33">
        <v>173512.09800658951</v>
      </c>
      <c r="S324" s="32">
        <v>0</v>
      </c>
      <c r="T324" s="31">
        <v>0</v>
      </c>
      <c r="U324" s="31">
        <v>100478</v>
      </c>
      <c r="V324" s="31">
        <v>0</v>
      </c>
      <c r="W324" s="30">
        <v>100478</v>
      </c>
      <c r="X324" s="32">
        <v>93759.098006589513</v>
      </c>
      <c r="Y324" s="31">
        <v>10457</v>
      </c>
      <c r="Z324" s="31">
        <v>-17738</v>
      </c>
      <c r="AA324" s="31">
        <v>-13444</v>
      </c>
      <c r="AB324" s="31">
        <v>0</v>
      </c>
      <c r="AC324" s="33">
        <v>0</v>
      </c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</row>
    <row r="325" spans="1:442" s="35" customFormat="1">
      <c r="A325" s="36">
        <v>58681</v>
      </c>
      <c r="B325" s="37" t="s">
        <v>425</v>
      </c>
      <c r="C325" s="27">
        <v>836332.29014214955</v>
      </c>
      <c r="D325" s="28">
        <v>7.9905000000000004E-4</v>
      </c>
      <c r="E325" s="28">
        <v>8.4398999999999997E-4</v>
      </c>
      <c r="F325" s="32">
        <v>9628286</v>
      </c>
      <c r="G325" s="31">
        <v>11145399</v>
      </c>
      <c r="H325" s="33">
        <v>8371417</v>
      </c>
      <c r="I325" s="32">
        <v>580115</v>
      </c>
      <c r="J325" s="31">
        <v>-366103.66157414182</v>
      </c>
      <c r="K325" s="31">
        <v>214011.33842585818</v>
      </c>
      <c r="L325" s="31">
        <v>-191772</v>
      </c>
      <c r="M325" s="33">
        <v>22239.338425858179</v>
      </c>
      <c r="N325" s="32">
        <v>182574</v>
      </c>
      <c r="O325" s="31">
        <v>0</v>
      </c>
      <c r="P325" s="31">
        <v>103902</v>
      </c>
      <c r="Q325" s="31">
        <v>0</v>
      </c>
      <c r="R325" s="33">
        <v>286476</v>
      </c>
      <c r="S325" s="32">
        <v>0</v>
      </c>
      <c r="T325" s="31">
        <v>0</v>
      </c>
      <c r="U325" s="31">
        <v>185139</v>
      </c>
      <c r="V325" s="31">
        <v>277027.4699891042</v>
      </c>
      <c r="W325" s="30">
        <v>462166.4699891042</v>
      </c>
      <c r="X325" s="32">
        <v>-137503.4699891042</v>
      </c>
      <c r="Y325" s="31">
        <v>19267</v>
      </c>
      <c r="Z325" s="31">
        <v>-32683</v>
      </c>
      <c r="AA325" s="31">
        <v>-24771</v>
      </c>
      <c r="AB325" s="31">
        <v>0</v>
      </c>
      <c r="AC325" s="33">
        <v>0</v>
      </c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</row>
    <row r="326" spans="1:442" s="35" customFormat="1">
      <c r="A326" s="36">
        <v>58685</v>
      </c>
      <c r="B326" s="37" t="s">
        <v>426</v>
      </c>
      <c r="C326" s="27">
        <v>4158849.79852338</v>
      </c>
      <c r="D326" s="28">
        <v>3.9737799999999997E-3</v>
      </c>
      <c r="E326" s="28">
        <v>3.8592600000000002E-3</v>
      </c>
      <c r="F326" s="32">
        <v>47882724</v>
      </c>
      <c r="G326" s="31">
        <v>55427526</v>
      </c>
      <c r="H326" s="33">
        <v>41632150</v>
      </c>
      <c r="I326" s="32">
        <v>2884986</v>
      </c>
      <c r="J326" s="31">
        <v>-775186.40488782129</v>
      </c>
      <c r="K326" s="31">
        <v>2109799.5951121785</v>
      </c>
      <c r="L326" s="31">
        <v>-953707</v>
      </c>
      <c r="M326" s="33">
        <v>1156092.5951121785</v>
      </c>
      <c r="N326" s="32">
        <v>907963</v>
      </c>
      <c r="O326" s="31">
        <v>0</v>
      </c>
      <c r="P326" s="31">
        <v>516716</v>
      </c>
      <c r="Q326" s="31">
        <v>679320.71924032667</v>
      </c>
      <c r="R326" s="33">
        <v>2103999.7192403264</v>
      </c>
      <c r="S326" s="32">
        <v>0</v>
      </c>
      <c r="T326" s="31">
        <v>0</v>
      </c>
      <c r="U326" s="31">
        <v>920719</v>
      </c>
      <c r="V326" s="31">
        <v>0</v>
      </c>
      <c r="W326" s="30">
        <v>920719</v>
      </c>
      <c r="X326" s="32">
        <v>1373189.7192403267</v>
      </c>
      <c r="Y326" s="31">
        <v>95819</v>
      </c>
      <c r="Z326" s="31">
        <v>-162539</v>
      </c>
      <c r="AA326" s="31">
        <v>-123189</v>
      </c>
      <c r="AB326" s="31">
        <v>0</v>
      </c>
      <c r="AC326" s="33">
        <v>0</v>
      </c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</row>
    <row r="327" spans="1:442" s="35" customFormat="1">
      <c r="A327" s="36">
        <v>58690</v>
      </c>
      <c r="B327" s="37" t="s">
        <v>427</v>
      </c>
      <c r="C327" s="27">
        <v>6869795.4103592066</v>
      </c>
      <c r="D327" s="28">
        <v>6.5097699999999998E-3</v>
      </c>
      <c r="E327" s="28">
        <v>6.6255400000000001E-3</v>
      </c>
      <c r="F327" s="32">
        <v>78440557</v>
      </c>
      <c r="G327" s="31">
        <v>90800307</v>
      </c>
      <c r="H327" s="33">
        <v>68200988</v>
      </c>
      <c r="I327" s="32">
        <v>4726128</v>
      </c>
      <c r="J327" s="31">
        <v>-1317797.019169369</v>
      </c>
      <c r="K327" s="31">
        <v>3408330.9808306312</v>
      </c>
      <c r="L327" s="31">
        <v>-1562345</v>
      </c>
      <c r="M327" s="33">
        <v>1845985.9808306312</v>
      </c>
      <c r="N327" s="32">
        <v>1487407</v>
      </c>
      <c r="O327" s="31">
        <v>0</v>
      </c>
      <c r="P327" s="31">
        <v>846474</v>
      </c>
      <c r="Q327" s="31">
        <v>0</v>
      </c>
      <c r="R327" s="33">
        <v>2333881</v>
      </c>
      <c r="S327" s="32">
        <v>0</v>
      </c>
      <c r="T327" s="31">
        <v>0</v>
      </c>
      <c r="U327" s="31">
        <v>1508304</v>
      </c>
      <c r="V327" s="31">
        <v>705824.23080674279</v>
      </c>
      <c r="W327" s="30">
        <v>2214128.2308067428</v>
      </c>
      <c r="X327" s="32">
        <v>430858.76919325721</v>
      </c>
      <c r="Y327" s="31">
        <v>156969</v>
      </c>
      <c r="Z327" s="31">
        <v>-266268</v>
      </c>
      <c r="AA327" s="31">
        <v>-201806.99999999988</v>
      </c>
      <c r="AB327" s="31">
        <v>0</v>
      </c>
      <c r="AC327" s="33">
        <v>0</v>
      </c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</row>
    <row r="328" spans="1:442" s="35" customFormat="1">
      <c r="A328" s="36" t="s">
        <v>38</v>
      </c>
      <c r="B328" s="37" t="s">
        <v>130</v>
      </c>
      <c r="C328" s="27">
        <v>57415.917999999998</v>
      </c>
      <c r="D328" s="28">
        <v>5.4849999999999998E-5</v>
      </c>
      <c r="E328" s="28">
        <v>5.4769999999999999E-5</v>
      </c>
      <c r="F328" s="32">
        <v>660924</v>
      </c>
      <c r="G328" s="31">
        <v>765065</v>
      </c>
      <c r="H328" s="33">
        <v>574648</v>
      </c>
      <c r="I328" s="32">
        <v>39821</v>
      </c>
      <c r="J328" s="31">
        <v>4199.6653536505719</v>
      </c>
      <c r="K328" s="31">
        <v>44020.665353650569</v>
      </c>
      <c r="L328" s="31">
        <v>-13164</v>
      </c>
      <c r="M328" s="33">
        <v>30856.665353650569</v>
      </c>
      <c r="N328" s="32">
        <v>12533</v>
      </c>
      <c r="O328" s="31">
        <v>0</v>
      </c>
      <c r="P328" s="31">
        <v>7132</v>
      </c>
      <c r="Q328" s="31">
        <v>248.68036417025181</v>
      </c>
      <c r="R328" s="33">
        <v>19913.680364170254</v>
      </c>
      <c r="S328" s="32">
        <v>0</v>
      </c>
      <c r="T328" s="31">
        <v>0</v>
      </c>
      <c r="U328" s="31">
        <v>12709</v>
      </c>
      <c r="V328" s="31">
        <v>0</v>
      </c>
      <c r="W328" s="30">
        <v>12709</v>
      </c>
      <c r="X328" s="32">
        <v>9825.6803641702518</v>
      </c>
      <c r="Y328" s="31">
        <v>1323</v>
      </c>
      <c r="Z328" s="31">
        <v>-2244</v>
      </c>
      <c r="AA328" s="31">
        <v>-1700</v>
      </c>
      <c r="AB328" s="31">
        <v>0</v>
      </c>
      <c r="AC328" s="33">
        <v>0</v>
      </c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</row>
    <row r="329" spans="1:442" s="35" customFormat="1">
      <c r="A329" s="36" t="s">
        <v>39</v>
      </c>
      <c r="B329" s="37" t="s">
        <v>137</v>
      </c>
      <c r="C329" s="27">
        <v>49310.061200000004</v>
      </c>
      <c r="D329" s="28">
        <v>4.7410000000000002E-5</v>
      </c>
      <c r="E329" s="28">
        <v>4.8199999999999999E-5</v>
      </c>
      <c r="F329" s="32">
        <v>571275</v>
      </c>
      <c r="G329" s="31">
        <v>661289</v>
      </c>
      <c r="H329" s="33">
        <v>496701</v>
      </c>
      <c r="I329" s="32">
        <v>34420</v>
      </c>
      <c r="J329" s="31">
        <v>-9820.1682693435341</v>
      </c>
      <c r="K329" s="31">
        <v>24599.831730656464</v>
      </c>
      <c r="L329" s="31">
        <v>-11378</v>
      </c>
      <c r="M329" s="33">
        <v>13221.831730656464</v>
      </c>
      <c r="N329" s="32">
        <v>10833</v>
      </c>
      <c r="O329" s="31">
        <v>0</v>
      </c>
      <c r="P329" s="31">
        <v>6165</v>
      </c>
      <c r="Q329" s="31">
        <v>0</v>
      </c>
      <c r="R329" s="33">
        <v>16998</v>
      </c>
      <c r="S329" s="32">
        <v>0</v>
      </c>
      <c r="T329" s="31">
        <v>0</v>
      </c>
      <c r="U329" s="31">
        <v>10985</v>
      </c>
      <c r="V329" s="31">
        <v>5168.751289542548</v>
      </c>
      <c r="W329" s="30">
        <v>16153.751289542548</v>
      </c>
      <c r="X329" s="32">
        <v>3109.248710457452</v>
      </c>
      <c r="Y329" s="31">
        <v>1143</v>
      </c>
      <c r="Z329" s="31">
        <v>-1939</v>
      </c>
      <c r="AA329" s="31">
        <v>-1469</v>
      </c>
      <c r="AB329" s="31">
        <v>0</v>
      </c>
      <c r="AC329" s="33">
        <v>0</v>
      </c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</row>
    <row r="330" spans="1:442" s="35" customFormat="1">
      <c r="A330" s="36" t="s">
        <v>40</v>
      </c>
      <c r="B330" s="37" t="s">
        <v>139</v>
      </c>
      <c r="C330" s="27">
        <v>24620.116000000002</v>
      </c>
      <c r="D330" s="28">
        <v>2.3620000000000001E-5</v>
      </c>
      <c r="E330" s="28">
        <v>2.529E-5</v>
      </c>
      <c r="F330" s="32">
        <v>284613</v>
      </c>
      <c r="G330" s="31">
        <v>329459</v>
      </c>
      <c r="H330" s="33">
        <v>247460</v>
      </c>
      <c r="I330" s="32">
        <v>17148</v>
      </c>
      <c r="J330" s="31">
        <v>-22207.355568196737</v>
      </c>
      <c r="K330" s="31">
        <v>-5059.3555681967373</v>
      </c>
      <c r="L330" s="31">
        <v>-5669</v>
      </c>
      <c r="M330" s="33">
        <v>-10728.355568196737</v>
      </c>
      <c r="N330" s="32">
        <v>5397</v>
      </c>
      <c r="O330" s="31">
        <v>0</v>
      </c>
      <c r="P330" s="31">
        <v>3071</v>
      </c>
      <c r="Q330" s="31">
        <v>0</v>
      </c>
      <c r="R330" s="33">
        <v>8468</v>
      </c>
      <c r="S330" s="32">
        <v>0</v>
      </c>
      <c r="T330" s="31">
        <v>0</v>
      </c>
      <c r="U330" s="31">
        <v>5473</v>
      </c>
      <c r="V330" s="31">
        <v>10317.454854036918</v>
      </c>
      <c r="W330" s="30">
        <v>15790.454854036918</v>
      </c>
      <c r="X330" s="32">
        <v>-6193.4548540369178</v>
      </c>
      <c r="Y330" s="31">
        <v>570</v>
      </c>
      <c r="Z330" s="31">
        <v>-966</v>
      </c>
      <c r="AA330" s="31">
        <v>-733</v>
      </c>
      <c r="AB330" s="31">
        <v>0</v>
      </c>
      <c r="AC330" s="33">
        <v>0</v>
      </c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</row>
    <row r="331" spans="1:442" s="35" customFormat="1">
      <c r="A331" s="36" t="s">
        <v>41</v>
      </c>
      <c r="B331" s="37" t="s">
        <v>144</v>
      </c>
      <c r="C331" s="27">
        <v>40226.663</v>
      </c>
      <c r="D331" s="28">
        <v>4.5469999999999997E-5</v>
      </c>
      <c r="E331" s="28">
        <v>4.6529999999999997E-5</v>
      </c>
      <c r="F331" s="32">
        <v>547898</v>
      </c>
      <c r="G331" s="31">
        <v>634230</v>
      </c>
      <c r="H331" s="33">
        <v>476376</v>
      </c>
      <c r="I331" s="32">
        <v>33011</v>
      </c>
      <c r="J331" s="31">
        <v>-31884.691775943487</v>
      </c>
      <c r="K331" s="31">
        <v>1126.3082240565127</v>
      </c>
      <c r="L331" s="31">
        <v>-10913</v>
      </c>
      <c r="M331" s="33">
        <v>-9786.6917759434873</v>
      </c>
      <c r="N331" s="32">
        <v>10389</v>
      </c>
      <c r="O331" s="31">
        <v>0</v>
      </c>
      <c r="P331" s="31">
        <v>5913</v>
      </c>
      <c r="Q331" s="31">
        <v>0</v>
      </c>
      <c r="R331" s="33">
        <v>16302</v>
      </c>
      <c r="S331" s="32">
        <v>0</v>
      </c>
      <c r="T331" s="31">
        <v>0</v>
      </c>
      <c r="U331" s="31">
        <v>10535</v>
      </c>
      <c r="V331" s="31">
        <v>10239.478259132306</v>
      </c>
      <c r="W331" s="30">
        <v>20774.478259132306</v>
      </c>
      <c r="X331" s="32">
        <v>-2299.4782591323055</v>
      </c>
      <c r="Y331" s="31">
        <v>1096</v>
      </c>
      <c r="Z331" s="31">
        <v>-1860</v>
      </c>
      <c r="AA331" s="31">
        <v>-1409</v>
      </c>
      <c r="AB331" s="31">
        <v>0</v>
      </c>
      <c r="AC331" s="33">
        <v>0</v>
      </c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</row>
    <row r="332" spans="1:442" s="35" customFormat="1">
      <c r="A332" s="36" t="s">
        <v>42</v>
      </c>
      <c r="B332" s="37" t="s">
        <v>148</v>
      </c>
      <c r="C332" s="27">
        <v>96663.797999999995</v>
      </c>
      <c r="D332" s="28">
        <v>9.2499999999999999E-5</v>
      </c>
      <c r="E332" s="28">
        <v>9.132E-5</v>
      </c>
      <c r="F332" s="32">
        <v>1114594</v>
      </c>
      <c r="G332" s="31">
        <v>1290219</v>
      </c>
      <c r="H332" s="33">
        <v>969096</v>
      </c>
      <c r="I332" s="32">
        <v>67155</v>
      </c>
      <c r="J332" s="31">
        <v>13440.089710241262</v>
      </c>
      <c r="K332" s="31">
        <v>80595.089710241256</v>
      </c>
      <c r="L332" s="31">
        <v>-22200</v>
      </c>
      <c r="M332" s="33">
        <v>58395.089710241256</v>
      </c>
      <c r="N332" s="32">
        <v>21135</v>
      </c>
      <c r="O332" s="31">
        <v>0</v>
      </c>
      <c r="P332" s="31">
        <v>12028</v>
      </c>
      <c r="Q332" s="31">
        <v>6700.2770513805044</v>
      </c>
      <c r="R332" s="33">
        <v>39863.277051380501</v>
      </c>
      <c r="S332" s="32">
        <v>0</v>
      </c>
      <c r="T332" s="31">
        <v>0</v>
      </c>
      <c r="U332" s="31">
        <v>21432</v>
      </c>
      <c r="V332" s="31">
        <v>0</v>
      </c>
      <c r="W332" s="30">
        <v>21432</v>
      </c>
      <c r="X332" s="32">
        <v>22852.277051380504</v>
      </c>
      <c r="Y332" s="31">
        <v>2230</v>
      </c>
      <c r="Z332" s="31">
        <v>-3784</v>
      </c>
      <c r="AA332" s="31">
        <v>-2867.0000000000036</v>
      </c>
      <c r="AB332" s="31">
        <v>0</v>
      </c>
      <c r="AC332" s="33">
        <v>0</v>
      </c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</row>
    <row r="333" spans="1:442" s="35" customFormat="1">
      <c r="A333" s="36" t="s">
        <v>43</v>
      </c>
      <c r="B333" s="37" t="s">
        <v>428</v>
      </c>
      <c r="C333" s="27">
        <v>29596.172399999999</v>
      </c>
      <c r="D333" s="28">
        <v>2.8540000000000001E-5</v>
      </c>
      <c r="E333" s="28">
        <v>2.8969999999999999E-5</v>
      </c>
      <c r="F333" s="32">
        <v>343897</v>
      </c>
      <c r="G333" s="31">
        <v>398085</v>
      </c>
      <c r="H333" s="33">
        <v>299005</v>
      </c>
      <c r="I333" s="32">
        <v>20720</v>
      </c>
      <c r="J333" s="31">
        <v>-5901.0666080889769</v>
      </c>
      <c r="K333" s="31">
        <v>14818.933391911023</v>
      </c>
      <c r="L333" s="31">
        <v>-6850</v>
      </c>
      <c r="M333" s="33">
        <v>7968.9333919110231</v>
      </c>
      <c r="N333" s="32">
        <v>6521</v>
      </c>
      <c r="O333" s="31">
        <v>0</v>
      </c>
      <c r="P333" s="31">
        <v>3711</v>
      </c>
      <c r="Q333" s="31">
        <v>0</v>
      </c>
      <c r="R333" s="33">
        <v>10232</v>
      </c>
      <c r="S333" s="32">
        <v>0</v>
      </c>
      <c r="T333" s="31">
        <v>0</v>
      </c>
      <c r="U333" s="31">
        <v>6613</v>
      </c>
      <c r="V333" s="31">
        <v>2876.8695983076782</v>
      </c>
      <c r="W333" s="30">
        <v>9489.8695983076777</v>
      </c>
      <c r="X333" s="32">
        <v>2106.1304016923218</v>
      </c>
      <c r="Y333" s="31">
        <v>688</v>
      </c>
      <c r="Z333" s="31">
        <v>-1167</v>
      </c>
      <c r="AA333" s="31">
        <v>-885</v>
      </c>
      <c r="AB333" s="31">
        <v>0</v>
      </c>
      <c r="AC333" s="33">
        <v>0</v>
      </c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</row>
    <row r="334" spans="1:442" s="35" customFormat="1">
      <c r="A334" s="36" t="s">
        <v>44</v>
      </c>
      <c r="B334" s="37" t="s">
        <v>429</v>
      </c>
      <c r="C334" s="27">
        <v>32034.276000000002</v>
      </c>
      <c r="D334" s="28">
        <v>3.0889999999999997E-5</v>
      </c>
      <c r="E334" s="28">
        <v>3.1359999999999998E-5</v>
      </c>
      <c r="F334" s="32">
        <v>372214</v>
      </c>
      <c r="G334" s="31">
        <v>430863</v>
      </c>
      <c r="H334" s="33">
        <v>323626</v>
      </c>
      <c r="I334" s="32">
        <v>22426</v>
      </c>
      <c r="J334" s="31">
        <v>-6392.8461229872655</v>
      </c>
      <c r="K334" s="31">
        <v>16033.153877012734</v>
      </c>
      <c r="L334" s="31">
        <v>-7414</v>
      </c>
      <c r="M334" s="33">
        <v>8619.1538770127336</v>
      </c>
      <c r="N334" s="32">
        <v>7058</v>
      </c>
      <c r="O334" s="31">
        <v>0</v>
      </c>
      <c r="P334" s="31">
        <v>4017</v>
      </c>
      <c r="Q334" s="31">
        <v>0</v>
      </c>
      <c r="R334" s="33">
        <v>11075</v>
      </c>
      <c r="S334" s="32">
        <v>0</v>
      </c>
      <c r="T334" s="31">
        <v>0</v>
      </c>
      <c r="U334" s="31">
        <v>7157</v>
      </c>
      <c r="V334" s="31">
        <v>3141.1552554338464</v>
      </c>
      <c r="W334" s="30">
        <v>10298.155255433847</v>
      </c>
      <c r="X334" s="32">
        <v>2252.8447445661536</v>
      </c>
      <c r="Y334" s="31">
        <v>745</v>
      </c>
      <c r="Z334" s="31">
        <v>-1263</v>
      </c>
      <c r="AA334" s="31">
        <v>-958</v>
      </c>
      <c r="AB334" s="31">
        <v>0</v>
      </c>
      <c r="AC334" s="33">
        <v>0</v>
      </c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</row>
    <row r="335" spans="1:442" s="35" customFormat="1">
      <c r="A335" s="36" t="s">
        <v>45</v>
      </c>
      <c r="B335" s="37" t="s">
        <v>430</v>
      </c>
      <c r="C335" s="27">
        <v>88412.929600000003</v>
      </c>
      <c r="D335" s="28">
        <v>8.4699999999999999E-5</v>
      </c>
      <c r="E335" s="28">
        <v>8.5389999999999994E-5</v>
      </c>
      <c r="F335" s="32">
        <v>1020607</v>
      </c>
      <c r="G335" s="31">
        <v>1181422</v>
      </c>
      <c r="H335" s="33">
        <v>887378</v>
      </c>
      <c r="I335" s="32">
        <v>61493</v>
      </c>
      <c r="J335" s="31">
        <v>-16614.799860846928</v>
      </c>
      <c r="K335" s="31">
        <v>44878.200139153072</v>
      </c>
      <c r="L335" s="31">
        <v>-20328</v>
      </c>
      <c r="M335" s="33">
        <v>24550.200139153072</v>
      </c>
      <c r="N335" s="32">
        <v>19353</v>
      </c>
      <c r="O335" s="31">
        <v>0</v>
      </c>
      <c r="P335" s="31">
        <v>11014</v>
      </c>
      <c r="Q335" s="31">
        <v>0</v>
      </c>
      <c r="R335" s="33">
        <v>30367</v>
      </c>
      <c r="S335" s="32">
        <v>0</v>
      </c>
      <c r="T335" s="31">
        <v>0</v>
      </c>
      <c r="U335" s="31">
        <v>19625</v>
      </c>
      <c r="V335" s="31">
        <v>4688.7553863979192</v>
      </c>
      <c r="W335" s="30">
        <v>24313.755386397919</v>
      </c>
      <c r="X335" s="32">
        <v>10101.244613602081</v>
      </c>
      <c r="Y335" s="31">
        <v>2042</v>
      </c>
      <c r="Z335" s="31">
        <v>-3464</v>
      </c>
      <c r="AA335" s="31">
        <v>-2626</v>
      </c>
      <c r="AB335" s="31">
        <v>0</v>
      </c>
      <c r="AC335" s="33">
        <v>0</v>
      </c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</row>
    <row r="336" spans="1:442" s="35" customFormat="1">
      <c r="A336" s="36" t="s">
        <v>46</v>
      </c>
      <c r="B336" s="37" t="s">
        <v>131</v>
      </c>
      <c r="C336" s="27">
        <v>94550.313600000009</v>
      </c>
      <c r="D336" s="28">
        <v>9.1180000000000005E-5</v>
      </c>
      <c r="E336" s="28">
        <v>9.2570000000000003E-5</v>
      </c>
      <c r="F336" s="32">
        <v>1098689</v>
      </c>
      <c r="G336" s="31">
        <v>1271807</v>
      </c>
      <c r="H336" s="33">
        <v>955267</v>
      </c>
      <c r="I336" s="32">
        <v>66197</v>
      </c>
      <c r="J336" s="31">
        <v>-18905.92424110484</v>
      </c>
      <c r="K336" s="31">
        <v>47291.07575889516</v>
      </c>
      <c r="L336" s="31">
        <v>-21883</v>
      </c>
      <c r="M336" s="33">
        <v>25408.07575889516</v>
      </c>
      <c r="N336" s="32">
        <v>20834</v>
      </c>
      <c r="O336" s="31">
        <v>0</v>
      </c>
      <c r="P336" s="31">
        <v>11856</v>
      </c>
      <c r="Q336" s="31">
        <v>0</v>
      </c>
      <c r="R336" s="33">
        <v>32690</v>
      </c>
      <c r="S336" s="32">
        <v>0</v>
      </c>
      <c r="T336" s="31">
        <v>0</v>
      </c>
      <c r="U336" s="31">
        <v>21126</v>
      </c>
      <c r="V336" s="31">
        <v>9291.7704948984519</v>
      </c>
      <c r="W336" s="30">
        <v>30417.770494898454</v>
      </c>
      <c r="X336" s="32">
        <v>6629.2295051015481</v>
      </c>
      <c r="Y336" s="31">
        <v>2199</v>
      </c>
      <c r="Z336" s="31">
        <v>-3730</v>
      </c>
      <c r="AA336" s="31">
        <v>-2826.0000000000018</v>
      </c>
      <c r="AB336" s="31">
        <v>0</v>
      </c>
      <c r="AC336" s="33">
        <v>0</v>
      </c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</row>
    <row r="337" spans="1:442" s="35" customFormat="1">
      <c r="A337" s="36" t="s">
        <v>47</v>
      </c>
      <c r="B337" s="37" t="s">
        <v>431</v>
      </c>
      <c r="C337" s="27">
        <v>148177.23879999999</v>
      </c>
      <c r="D337" s="28">
        <v>1.4223999999999999E-4</v>
      </c>
      <c r="E337" s="28">
        <v>1.4878E-4</v>
      </c>
      <c r="F337" s="32">
        <v>1713945</v>
      </c>
      <c r="G337" s="31">
        <v>1984008</v>
      </c>
      <c r="H337" s="33">
        <v>1490208</v>
      </c>
      <c r="I337" s="32">
        <v>103267</v>
      </c>
      <c r="J337" s="31">
        <v>-63218.994302880019</v>
      </c>
      <c r="K337" s="31">
        <v>40048.005697119981</v>
      </c>
      <c r="L337" s="31">
        <v>-34138</v>
      </c>
      <c r="M337" s="33">
        <v>5910.0056971199811</v>
      </c>
      <c r="N337" s="32">
        <v>32500</v>
      </c>
      <c r="O337" s="31">
        <v>0</v>
      </c>
      <c r="P337" s="31">
        <v>18496</v>
      </c>
      <c r="Q337" s="31">
        <v>0</v>
      </c>
      <c r="R337" s="33">
        <v>50996</v>
      </c>
      <c r="S337" s="32">
        <v>0</v>
      </c>
      <c r="T337" s="31">
        <v>0</v>
      </c>
      <c r="U337" s="31">
        <v>32957</v>
      </c>
      <c r="V337" s="31">
        <v>40770.102009653347</v>
      </c>
      <c r="W337" s="30">
        <v>73727.102009653347</v>
      </c>
      <c r="X337" s="32">
        <v>-15933.102009653347</v>
      </c>
      <c r="Y337" s="31">
        <v>3430</v>
      </c>
      <c r="Z337" s="31">
        <v>-5818</v>
      </c>
      <c r="AA337" s="31">
        <v>-4410</v>
      </c>
      <c r="AB337" s="31">
        <v>0</v>
      </c>
      <c r="AC337" s="33">
        <v>0</v>
      </c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</row>
    <row r="338" spans="1:442" s="35" customFormat="1">
      <c r="A338" s="36" t="s">
        <v>475</v>
      </c>
      <c r="B338" s="37" t="s">
        <v>476</v>
      </c>
      <c r="C338" s="27">
        <v>98.398800000000008</v>
      </c>
      <c r="D338" s="28">
        <v>8.9999999999999999E-8</v>
      </c>
      <c r="E338" s="28">
        <v>8.9999999999999999E-8</v>
      </c>
      <c r="F338" s="32">
        <v>1084</v>
      </c>
      <c r="G338" s="31">
        <v>1255</v>
      </c>
      <c r="H338" s="33">
        <v>943</v>
      </c>
      <c r="I338" s="32">
        <v>65</v>
      </c>
      <c r="J338" s="31">
        <v>4.8441933361664464</v>
      </c>
      <c r="K338" s="31">
        <v>69.844193336166441</v>
      </c>
      <c r="L338" s="31">
        <v>-22</v>
      </c>
      <c r="M338" s="33">
        <v>47.844193336166441</v>
      </c>
      <c r="N338" s="32">
        <v>21</v>
      </c>
      <c r="O338" s="31">
        <v>0</v>
      </c>
      <c r="P338" s="31">
        <v>12</v>
      </c>
      <c r="Q338" s="31">
        <v>1.6497108369230831</v>
      </c>
      <c r="R338" s="33">
        <v>34.649710836923084</v>
      </c>
      <c r="S338" s="32">
        <v>0</v>
      </c>
      <c r="T338" s="31">
        <v>0</v>
      </c>
      <c r="U338" s="31">
        <v>21</v>
      </c>
      <c r="V338" s="31">
        <v>0</v>
      </c>
      <c r="W338" s="30">
        <v>21</v>
      </c>
      <c r="X338" s="32">
        <v>17.649710836923084</v>
      </c>
      <c r="Y338" s="31">
        <v>2</v>
      </c>
      <c r="Z338" s="31">
        <v>-4</v>
      </c>
      <c r="AA338" s="31">
        <v>-2</v>
      </c>
      <c r="AB338" s="31">
        <v>0</v>
      </c>
      <c r="AC338" s="33">
        <v>0</v>
      </c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</row>
    <row r="339" spans="1:442" s="35" customFormat="1">
      <c r="A339" s="36" t="s">
        <v>48</v>
      </c>
      <c r="B339" s="37" t="s">
        <v>432</v>
      </c>
      <c r="C339" s="27">
        <v>114095.41</v>
      </c>
      <c r="D339" s="28">
        <v>1.0867E-4</v>
      </c>
      <c r="E339" s="28">
        <v>1.0815E-4</v>
      </c>
      <c r="F339" s="32">
        <v>1309437</v>
      </c>
      <c r="G339" s="31">
        <v>1515763</v>
      </c>
      <c r="H339" s="33">
        <v>1138504</v>
      </c>
      <c r="I339" s="32">
        <v>78895</v>
      </c>
      <c r="J339" s="31">
        <v>22994.161083991501</v>
      </c>
      <c r="K339" s="31">
        <v>101889.16108399149</v>
      </c>
      <c r="L339" s="31">
        <v>-26081</v>
      </c>
      <c r="M339" s="33">
        <v>75808.161083991494</v>
      </c>
      <c r="N339" s="32">
        <v>24830</v>
      </c>
      <c r="O339" s="31">
        <v>0</v>
      </c>
      <c r="P339" s="31">
        <v>14131</v>
      </c>
      <c r="Q339" s="31">
        <v>2859.3298702584702</v>
      </c>
      <c r="R339" s="33">
        <v>41820.329870258473</v>
      </c>
      <c r="S339" s="32">
        <v>0</v>
      </c>
      <c r="T339" s="31">
        <v>0</v>
      </c>
      <c r="U339" s="31">
        <v>25179</v>
      </c>
      <c r="V339" s="31">
        <v>0</v>
      </c>
      <c r="W339" s="30">
        <v>25179</v>
      </c>
      <c r="X339" s="32">
        <v>21834.329870258469</v>
      </c>
      <c r="Y339" s="31">
        <v>2620</v>
      </c>
      <c r="Z339" s="31">
        <v>-4445</v>
      </c>
      <c r="AA339" s="31">
        <v>-3368</v>
      </c>
      <c r="AB339" s="31">
        <v>0</v>
      </c>
      <c r="AC339" s="33">
        <v>0</v>
      </c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</row>
    <row r="340" spans="1:442" s="35" customFormat="1">
      <c r="A340" s="36" t="s">
        <v>49</v>
      </c>
      <c r="B340" s="37" t="s">
        <v>433</v>
      </c>
      <c r="C340" s="27">
        <v>299056.50839999999</v>
      </c>
      <c r="D340" s="28">
        <v>2.8493000000000002E-4</v>
      </c>
      <c r="E340" s="28">
        <v>2.9244999999999998E-4</v>
      </c>
      <c r="F340" s="32">
        <v>3433311</v>
      </c>
      <c r="G340" s="31">
        <v>3974293</v>
      </c>
      <c r="H340" s="33">
        <v>2985130</v>
      </c>
      <c r="I340" s="32">
        <v>206861</v>
      </c>
      <c r="J340" s="31">
        <v>-64089.39387050215</v>
      </c>
      <c r="K340" s="31">
        <v>142771.60612949784</v>
      </c>
      <c r="L340" s="31">
        <v>-68383</v>
      </c>
      <c r="M340" s="33">
        <v>74388.606129497843</v>
      </c>
      <c r="N340" s="32">
        <v>65103</v>
      </c>
      <c r="O340" s="31">
        <v>0</v>
      </c>
      <c r="P340" s="31">
        <v>37050</v>
      </c>
      <c r="Q340" s="31">
        <v>0</v>
      </c>
      <c r="R340" s="33">
        <v>102153</v>
      </c>
      <c r="S340" s="32">
        <v>0</v>
      </c>
      <c r="T340" s="31">
        <v>0</v>
      </c>
      <c r="U340" s="31">
        <v>66018</v>
      </c>
      <c r="V340" s="31">
        <v>46616.517220781279</v>
      </c>
      <c r="W340" s="30">
        <v>112634.51722078127</v>
      </c>
      <c r="X340" s="32">
        <v>3135.4827792187207</v>
      </c>
      <c r="Y340" s="31">
        <v>6870</v>
      </c>
      <c r="Z340" s="31">
        <v>-11654</v>
      </c>
      <c r="AA340" s="31">
        <v>-8833</v>
      </c>
      <c r="AB340" s="31">
        <v>0</v>
      </c>
      <c r="AC340" s="33">
        <v>0</v>
      </c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</row>
    <row r="341" spans="1:442" s="35" customFormat="1">
      <c r="A341" s="36" t="s">
        <v>50</v>
      </c>
      <c r="B341" s="37" t="s">
        <v>132</v>
      </c>
      <c r="C341" s="27">
        <v>10097.612000000001</v>
      </c>
      <c r="D341" s="28">
        <v>9.5699999999999999E-6</v>
      </c>
      <c r="E341" s="28">
        <v>8.8200000000000003E-6</v>
      </c>
      <c r="F341" s="32">
        <v>115315</v>
      </c>
      <c r="G341" s="31">
        <v>133485</v>
      </c>
      <c r="H341" s="33">
        <v>100262</v>
      </c>
      <c r="I341" s="32">
        <v>6948</v>
      </c>
      <c r="J341" s="31">
        <v>5243.1396913145145</v>
      </c>
      <c r="K341" s="31">
        <v>12191.139691314514</v>
      </c>
      <c r="L341" s="31">
        <v>-2297</v>
      </c>
      <c r="M341" s="33">
        <v>9894.1396913145145</v>
      </c>
      <c r="N341" s="32">
        <v>2187</v>
      </c>
      <c r="O341" s="31">
        <v>0</v>
      </c>
      <c r="P341" s="31">
        <v>1244</v>
      </c>
      <c r="Q341" s="31">
        <v>4561.9545206851253</v>
      </c>
      <c r="R341" s="33">
        <v>7992.9545206851253</v>
      </c>
      <c r="S341" s="32">
        <v>0</v>
      </c>
      <c r="T341" s="31">
        <v>0</v>
      </c>
      <c r="U341" s="31">
        <v>2217</v>
      </c>
      <c r="V341" s="31">
        <v>0</v>
      </c>
      <c r="W341" s="30">
        <v>2217</v>
      </c>
      <c r="X341" s="32">
        <v>6232.9545206851253</v>
      </c>
      <c r="Y341" s="31">
        <v>231</v>
      </c>
      <c r="Z341" s="31">
        <v>-391</v>
      </c>
      <c r="AA341" s="31">
        <v>-297</v>
      </c>
      <c r="AB341" s="31">
        <v>0</v>
      </c>
      <c r="AC341" s="33">
        <v>0</v>
      </c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</row>
    <row r="342" spans="1:442" s="35" customFormat="1">
      <c r="A342" s="36" t="s">
        <v>51</v>
      </c>
      <c r="B342" s="37" t="s">
        <v>133</v>
      </c>
      <c r="C342" s="27">
        <v>66215.268400000001</v>
      </c>
      <c r="D342" s="28">
        <v>6.1790000000000003E-5</v>
      </c>
      <c r="E342" s="28">
        <v>5.4639999999999999E-5</v>
      </c>
      <c r="F342" s="32">
        <v>744549</v>
      </c>
      <c r="G342" s="31">
        <v>861866</v>
      </c>
      <c r="H342" s="33">
        <v>647356</v>
      </c>
      <c r="I342" s="32">
        <v>44860</v>
      </c>
      <c r="J342" s="31">
        <v>86878.673477185279</v>
      </c>
      <c r="K342" s="31">
        <v>131738.67347718528</v>
      </c>
      <c r="L342" s="31">
        <v>-14830</v>
      </c>
      <c r="M342" s="33">
        <v>116908.67347718528</v>
      </c>
      <c r="N342" s="32">
        <v>14118</v>
      </c>
      <c r="O342" s="31">
        <v>0</v>
      </c>
      <c r="P342" s="31">
        <v>8035</v>
      </c>
      <c r="Q342" s="31">
        <v>43994.986335770278</v>
      </c>
      <c r="R342" s="33">
        <v>66147.986335770285</v>
      </c>
      <c r="S342" s="32">
        <v>0</v>
      </c>
      <c r="T342" s="31">
        <v>0</v>
      </c>
      <c r="U342" s="31">
        <v>14317</v>
      </c>
      <c r="V342" s="31">
        <v>0</v>
      </c>
      <c r="W342" s="30">
        <v>14317</v>
      </c>
      <c r="X342" s="32">
        <v>54783.986335770278</v>
      </c>
      <c r="Y342" s="31">
        <v>1490</v>
      </c>
      <c r="Z342" s="31">
        <v>-2527</v>
      </c>
      <c r="AA342" s="31">
        <v>-1916</v>
      </c>
      <c r="AB342" s="31">
        <v>0</v>
      </c>
      <c r="AC342" s="33">
        <v>0</v>
      </c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</row>
    <row r="343" spans="1:442" s="35" customFormat="1">
      <c r="A343" s="36" t="s">
        <v>102</v>
      </c>
      <c r="B343" s="37" t="s">
        <v>134</v>
      </c>
      <c r="C343" s="27">
        <v>2623.9679999999998</v>
      </c>
      <c r="D343" s="28">
        <v>2.52E-6</v>
      </c>
      <c r="E343" s="28">
        <v>2.5600000000000001E-6</v>
      </c>
      <c r="F343" s="32">
        <v>30365</v>
      </c>
      <c r="G343" s="31">
        <v>35150</v>
      </c>
      <c r="H343" s="33">
        <v>26401</v>
      </c>
      <c r="I343" s="32">
        <v>1830</v>
      </c>
      <c r="J343" s="31">
        <v>-548.58849003117984</v>
      </c>
      <c r="K343" s="31">
        <v>1281.4115099688202</v>
      </c>
      <c r="L343" s="31">
        <v>-605</v>
      </c>
      <c r="M343" s="33">
        <v>676.41150996882016</v>
      </c>
      <c r="N343" s="32">
        <v>576</v>
      </c>
      <c r="O343" s="31">
        <v>0</v>
      </c>
      <c r="P343" s="31">
        <v>328</v>
      </c>
      <c r="Q343" s="31">
        <v>0</v>
      </c>
      <c r="R343" s="33">
        <v>904</v>
      </c>
      <c r="S343" s="32">
        <v>0</v>
      </c>
      <c r="T343" s="31">
        <v>0</v>
      </c>
      <c r="U343" s="31">
        <v>584</v>
      </c>
      <c r="V343" s="31">
        <v>261.16953665641063</v>
      </c>
      <c r="W343" s="30">
        <v>845.16953665641063</v>
      </c>
      <c r="X343" s="32">
        <v>178.83046334358937</v>
      </c>
      <c r="Y343" s="31">
        <v>61</v>
      </c>
      <c r="Z343" s="31">
        <v>-103</v>
      </c>
      <c r="AA343" s="31">
        <v>-78</v>
      </c>
      <c r="AB343" s="31">
        <v>0</v>
      </c>
      <c r="AC343" s="33">
        <v>0</v>
      </c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</row>
    <row r="344" spans="1:442" s="35" customFormat="1">
      <c r="A344" s="36" t="s">
        <v>52</v>
      </c>
      <c r="B344" s="37" t="s">
        <v>135</v>
      </c>
      <c r="C344" s="27">
        <v>48644.896000000001</v>
      </c>
      <c r="D344" s="28">
        <v>4.6470000000000001E-5</v>
      </c>
      <c r="E344" s="28">
        <v>4.6539999999999998E-5</v>
      </c>
      <c r="F344" s="32">
        <v>559948</v>
      </c>
      <c r="G344" s="31">
        <v>648178</v>
      </c>
      <c r="H344" s="33">
        <v>486853</v>
      </c>
      <c r="I344" s="32">
        <v>33737</v>
      </c>
      <c r="J344" s="31">
        <v>-8991.3227855813493</v>
      </c>
      <c r="K344" s="31">
        <v>24745.677214418651</v>
      </c>
      <c r="L344" s="31">
        <v>-11153</v>
      </c>
      <c r="M344" s="33">
        <v>13592.677214418651</v>
      </c>
      <c r="N344" s="32">
        <v>10618</v>
      </c>
      <c r="O344" s="31">
        <v>0</v>
      </c>
      <c r="P344" s="31">
        <v>6043</v>
      </c>
      <c r="Q344" s="31">
        <v>0</v>
      </c>
      <c r="R344" s="33">
        <v>16661</v>
      </c>
      <c r="S344" s="32">
        <v>0</v>
      </c>
      <c r="T344" s="31">
        <v>0</v>
      </c>
      <c r="U344" s="31">
        <v>10767</v>
      </c>
      <c r="V344" s="31">
        <v>627.35507597536866</v>
      </c>
      <c r="W344" s="30">
        <v>11394.355075975369</v>
      </c>
      <c r="X344" s="32">
        <v>7486.6449240246311</v>
      </c>
      <c r="Y344" s="31">
        <v>1121</v>
      </c>
      <c r="Z344" s="31">
        <v>-1901</v>
      </c>
      <c r="AA344" s="31">
        <v>-1440</v>
      </c>
      <c r="AB344" s="31">
        <v>0</v>
      </c>
      <c r="AC344" s="33">
        <v>0</v>
      </c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</row>
    <row r="345" spans="1:442" s="35" customFormat="1">
      <c r="A345" s="36" t="s">
        <v>53</v>
      </c>
      <c r="B345" s="37" t="s">
        <v>136</v>
      </c>
      <c r="C345" s="27">
        <v>18884.103600000002</v>
      </c>
      <c r="D345" s="28">
        <v>1.7779999999999999E-5</v>
      </c>
      <c r="E345" s="28">
        <v>1.806E-5</v>
      </c>
      <c r="F345" s="32">
        <v>214243</v>
      </c>
      <c r="G345" s="31">
        <v>248001</v>
      </c>
      <c r="H345" s="33">
        <v>186276</v>
      </c>
      <c r="I345" s="32">
        <v>12908</v>
      </c>
      <c r="J345" s="31">
        <v>-2289.1177826324101</v>
      </c>
      <c r="K345" s="31">
        <v>10618.882217367591</v>
      </c>
      <c r="L345" s="31">
        <v>-4267</v>
      </c>
      <c r="M345" s="33">
        <v>6351.8822173675908</v>
      </c>
      <c r="N345" s="32">
        <v>4063</v>
      </c>
      <c r="O345" s="31">
        <v>0</v>
      </c>
      <c r="P345" s="31">
        <v>2312</v>
      </c>
      <c r="Q345" s="31">
        <v>0</v>
      </c>
      <c r="R345" s="33">
        <v>6375</v>
      </c>
      <c r="S345" s="32">
        <v>0</v>
      </c>
      <c r="T345" s="31">
        <v>0</v>
      </c>
      <c r="U345" s="31">
        <v>4120</v>
      </c>
      <c r="V345" s="31">
        <v>1648.646355122054</v>
      </c>
      <c r="W345" s="30">
        <v>5768.646355122054</v>
      </c>
      <c r="X345" s="32">
        <v>1456.353644877946</v>
      </c>
      <c r="Y345" s="31">
        <v>429</v>
      </c>
      <c r="Z345" s="31">
        <v>-727</v>
      </c>
      <c r="AA345" s="31">
        <v>-552.00000000000045</v>
      </c>
      <c r="AB345" s="31">
        <v>0</v>
      </c>
      <c r="AC345" s="33">
        <v>0</v>
      </c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</row>
    <row r="346" spans="1:442" s="35" customFormat="1">
      <c r="A346" s="36" t="s">
        <v>54</v>
      </c>
      <c r="B346" s="37" t="s">
        <v>434</v>
      </c>
      <c r="C346" s="27">
        <v>51178.358800000002</v>
      </c>
      <c r="D346" s="28">
        <v>4.8989999999999997E-5</v>
      </c>
      <c r="E346" s="28">
        <v>4.973E-5</v>
      </c>
      <c r="F346" s="32">
        <v>590313</v>
      </c>
      <c r="G346" s="31">
        <v>683328</v>
      </c>
      <c r="H346" s="33">
        <v>513254</v>
      </c>
      <c r="I346" s="32">
        <v>35567</v>
      </c>
      <c r="J346" s="31">
        <v>-6702.2317980564276</v>
      </c>
      <c r="K346" s="31">
        <v>28864.768201943574</v>
      </c>
      <c r="L346" s="31">
        <v>-11758</v>
      </c>
      <c r="M346" s="33">
        <v>17106.768201943574</v>
      </c>
      <c r="N346" s="32">
        <v>11194</v>
      </c>
      <c r="O346" s="31">
        <v>0</v>
      </c>
      <c r="P346" s="31">
        <v>6370</v>
      </c>
      <c r="Q346" s="31">
        <v>0</v>
      </c>
      <c r="R346" s="33">
        <v>17564</v>
      </c>
      <c r="S346" s="32">
        <v>0</v>
      </c>
      <c r="T346" s="31">
        <v>0</v>
      </c>
      <c r="U346" s="31">
        <v>11351</v>
      </c>
      <c r="V346" s="31">
        <v>4766.8641555918121</v>
      </c>
      <c r="W346" s="30">
        <v>16117.864155591811</v>
      </c>
      <c r="X346" s="32">
        <v>3787.1358444081879</v>
      </c>
      <c r="Y346" s="31">
        <v>1181</v>
      </c>
      <c r="Z346" s="31">
        <v>-2004</v>
      </c>
      <c r="AA346" s="31">
        <v>-1517.9999999999991</v>
      </c>
      <c r="AB346" s="31">
        <v>0</v>
      </c>
      <c r="AC346" s="33">
        <v>0</v>
      </c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</row>
    <row r="347" spans="1:442" s="35" customFormat="1">
      <c r="A347" s="36" t="s">
        <v>55</v>
      </c>
      <c r="B347" s="37" t="s">
        <v>435</v>
      </c>
      <c r="C347" s="27">
        <v>75377.973200000008</v>
      </c>
      <c r="D347" s="28">
        <v>7.1929999999999997E-5</v>
      </c>
      <c r="E347" s="28">
        <v>7.5210000000000007E-5</v>
      </c>
      <c r="F347" s="32">
        <v>866733</v>
      </c>
      <c r="G347" s="31">
        <v>1003302</v>
      </c>
      <c r="H347" s="33">
        <v>753590</v>
      </c>
      <c r="I347" s="32">
        <v>52222</v>
      </c>
      <c r="J347" s="31">
        <v>-33889.57832829457</v>
      </c>
      <c r="K347" s="31">
        <v>18332.42167170543</v>
      </c>
      <c r="L347" s="31">
        <v>-17263</v>
      </c>
      <c r="M347" s="33">
        <v>1069.4216717054296</v>
      </c>
      <c r="N347" s="32">
        <v>16435</v>
      </c>
      <c r="O347" s="31">
        <v>0</v>
      </c>
      <c r="P347" s="31">
        <v>9353</v>
      </c>
      <c r="Q347" s="31">
        <v>0</v>
      </c>
      <c r="R347" s="33">
        <v>25788</v>
      </c>
      <c r="S347" s="32">
        <v>0</v>
      </c>
      <c r="T347" s="31">
        <v>0</v>
      </c>
      <c r="U347" s="31">
        <v>16666</v>
      </c>
      <c r="V347" s="31">
        <v>20234.358844240051</v>
      </c>
      <c r="W347" s="30">
        <v>36900.358844240051</v>
      </c>
      <c r="X347" s="32">
        <v>-7674.3588442400505</v>
      </c>
      <c r="Y347" s="31">
        <v>1734</v>
      </c>
      <c r="Z347" s="31">
        <v>-2942</v>
      </c>
      <c r="AA347" s="31">
        <v>-2230</v>
      </c>
      <c r="AB347" s="31">
        <v>0</v>
      </c>
      <c r="AC347" s="33">
        <v>0</v>
      </c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</row>
    <row r="348" spans="1:442" s="35" customFormat="1">
      <c r="A348" s="36" t="s">
        <v>56</v>
      </c>
      <c r="B348" s="37" t="s">
        <v>138</v>
      </c>
      <c r="C348" s="27">
        <v>17514.986400000002</v>
      </c>
      <c r="D348" s="28">
        <v>1.6880000000000001E-5</v>
      </c>
      <c r="E348" s="28">
        <v>1.9680000000000001E-5</v>
      </c>
      <c r="F348" s="32">
        <v>203398</v>
      </c>
      <c r="G348" s="31">
        <v>235448</v>
      </c>
      <c r="H348" s="33">
        <v>176847</v>
      </c>
      <c r="I348" s="32">
        <v>12255</v>
      </c>
      <c r="J348" s="31">
        <v>-37952.099165707572</v>
      </c>
      <c r="K348" s="31">
        <v>-25697.099165707572</v>
      </c>
      <c r="L348" s="31">
        <v>-4051</v>
      </c>
      <c r="M348" s="33">
        <v>-29748.099165707572</v>
      </c>
      <c r="N348" s="32">
        <v>3857</v>
      </c>
      <c r="O348" s="31">
        <v>0</v>
      </c>
      <c r="P348" s="31">
        <v>2195</v>
      </c>
      <c r="Q348" s="31">
        <v>0</v>
      </c>
      <c r="R348" s="33">
        <v>6052</v>
      </c>
      <c r="S348" s="32">
        <v>0</v>
      </c>
      <c r="T348" s="31">
        <v>0</v>
      </c>
      <c r="U348" s="31">
        <v>3911</v>
      </c>
      <c r="V348" s="31">
        <v>17189.759573792824</v>
      </c>
      <c r="W348" s="30">
        <v>21100.759573792824</v>
      </c>
      <c r="X348" s="32">
        <v>-14242.759573792824</v>
      </c>
      <c r="Y348" s="31">
        <v>407</v>
      </c>
      <c r="Z348" s="31">
        <v>-690</v>
      </c>
      <c r="AA348" s="31">
        <v>-523</v>
      </c>
      <c r="AB348" s="31">
        <v>0</v>
      </c>
      <c r="AC348" s="33">
        <v>0</v>
      </c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</row>
    <row r="349" spans="1:442" s="35" customFormat="1">
      <c r="A349" s="36" t="s">
        <v>57</v>
      </c>
      <c r="B349" s="37" t="s">
        <v>436</v>
      </c>
      <c r="C349" s="27">
        <v>79383.306800000006</v>
      </c>
      <c r="D349" s="28">
        <v>7.6310000000000006E-5</v>
      </c>
      <c r="E349" s="28">
        <v>7.7719999999999994E-5</v>
      </c>
      <c r="F349" s="32">
        <v>919510</v>
      </c>
      <c r="G349" s="31">
        <v>1064396</v>
      </c>
      <c r="H349" s="33">
        <v>799478</v>
      </c>
      <c r="I349" s="32">
        <v>55401</v>
      </c>
      <c r="J349" s="31">
        <v>-15779.385415312461</v>
      </c>
      <c r="K349" s="31">
        <v>39621.614584687537</v>
      </c>
      <c r="L349" s="31">
        <v>-18314</v>
      </c>
      <c r="M349" s="33">
        <v>21307.614584687537</v>
      </c>
      <c r="N349" s="32">
        <v>17436</v>
      </c>
      <c r="O349" s="31">
        <v>0</v>
      </c>
      <c r="P349" s="31">
        <v>9923</v>
      </c>
      <c r="Q349" s="31">
        <v>0</v>
      </c>
      <c r="R349" s="33">
        <v>27359</v>
      </c>
      <c r="S349" s="32">
        <v>0</v>
      </c>
      <c r="T349" s="31">
        <v>0</v>
      </c>
      <c r="U349" s="31">
        <v>17681</v>
      </c>
      <c r="V349" s="31">
        <v>9154.7135618542889</v>
      </c>
      <c r="W349" s="30">
        <v>26835.713561854289</v>
      </c>
      <c r="X349" s="32">
        <v>4170.2864381457111</v>
      </c>
      <c r="Y349" s="31">
        <v>1840</v>
      </c>
      <c r="Z349" s="31">
        <v>-3121</v>
      </c>
      <c r="AA349" s="31">
        <v>-2366</v>
      </c>
      <c r="AB349" s="31">
        <v>0</v>
      </c>
      <c r="AC349" s="33">
        <v>0</v>
      </c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</row>
    <row r="350" spans="1:442" s="35" customFormat="1">
      <c r="A350" s="36" t="s">
        <v>58</v>
      </c>
      <c r="B350" s="37" t="s">
        <v>437</v>
      </c>
      <c r="C350" s="27">
        <v>69092.750799999994</v>
      </c>
      <c r="D350" s="28">
        <v>6.5649999999999997E-5</v>
      </c>
      <c r="E350" s="28">
        <v>6.5629999999999993E-5</v>
      </c>
      <c r="F350" s="32">
        <v>791061</v>
      </c>
      <c r="G350" s="31">
        <v>915707</v>
      </c>
      <c r="H350" s="33">
        <v>687796</v>
      </c>
      <c r="I350" s="32">
        <v>47662</v>
      </c>
      <c r="J350" s="31">
        <v>930.02573181584842</v>
      </c>
      <c r="K350" s="31">
        <v>48592.025731815847</v>
      </c>
      <c r="L350" s="31">
        <v>-15756</v>
      </c>
      <c r="M350" s="33">
        <v>32836.025731815847</v>
      </c>
      <c r="N350" s="32">
        <v>15000</v>
      </c>
      <c r="O350" s="31">
        <v>0</v>
      </c>
      <c r="P350" s="31">
        <v>8537</v>
      </c>
      <c r="Q350" s="31">
        <v>17.647442927200803</v>
      </c>
      <c r="R350" s="33">
        <v>23554.647442927202</v>
      </c>
      <c r="S350" s="32">
        <v>0</v>
      </c>
      <c r="T350" s="31">
        <v>0</v>
      </c>
      <c r="U350" s="31">
        <v>15211</v>
      </c>
      <c r="V350" s="31">
        <v>0</v>
      </c>
      <c r="W350" s="30">
        <v>15211</v>
      </c>
      <c r="X350" s="32">
        <v>11480.6474429272</v>
      </c>
      <c r="Y350" s="31">
        <v>1583</v>
      </c>
      <c r="Z350" s="31">
        <v>-2685</v>
      </c>
      <c r="AA350" s="31">
        <v>-2035</v>
      </c>
      <c r="AB350" s="31">
        <v>0</v>
      </c>
      <c r="AC350" s="33">
        <v>0</v>
      </c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</row>
    <row r="351" spans="1:442" s="35" customFormat="1">
      <c r="A351" s="36" t="s">
        <v>59</v>
      </c>
      <c r="B351" s="37" t="s">
        <v>438</v>
      </c>
      <c r="C351" s="27">
        <v>250824.62239999999</v>
      </c>
      <c r="D351" s="28">
        <v>2.4068000000000001E-4</v>
      </c>
      <c r="E351" s="28">
        <v>2.4526000000000002E-4</v>
      </c>
      <c r="F351" s="32">
        <v>2900114</v>
      </c>
      <c r="G351" s="31">
        <v>3357080</v>
      </c>
      <c r="H351" s="33">
        <v>2521535</v>
      </c>
      <c r="I351" s="32">
        <v>174735</v>
      </c>
      <c r="J351" s="31">
        <v>-54374.22848490774</v>
      </c>
      <c r="K351" s="31">
        <v>120360.77151509226</v>
      </c>
      <c r="L351" s="31">
        <v>-57763</v>
      </c>
      <c r="M351" s="33">
        <v>62597.77151509226</v>
      </c>
      <c r="N351" s="32">
        <v>54993</v>
      </c>
      <c r="O351" s="31">
        <v>0</v>
      </c>
      <c r="P351" s="31">
        <v>31296</v>
      </c>
      <c r="Q351" s="31">
        <v>0</v>
      </c>
      <c r="R351" s="33">
        <v>86289</v>
      </c>
      <c r="S351" s="32">
        <v>0</v>
      </c>
      <c r="T351" s="31">
        <v>0</v>
      </c>
      <c r="U351" s="31">
        <v>55765</v>
      </c>
      <c r="V351" s="31">
        <v>29462.6004740965</v>
      </c>
      <c r="W351" s="30">
        <v>85227.6004740965</v>
      </c>
      <c r="X351" s="32">
        <v>12563.3995259035</v>
      </c>
      <c r="Y351" s="31">
        <v>5803</v>
      </c>
      <c r="Z351" s="31">
        <v>-9844</v>
      </c>
      <c r="AA351" s="31">
        <v>-7460.9999999999964</v>
      </c>
      <c r="AB351" s="31">
        <v>0</v>
      </c>
      <c r="AC351" s="33">
        <v>0</v>
      </c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</row>
    <row r="352" spans="1:442" s="35" customFormat="1">
      <c r="A352" s="36" t="s">
        <v>60</v>
      </c>
      <c r="B352" s="37" t="s">
        <v>140</v>
      </c>
      <c r="C352" s="27">
        <v>5014.05</v>
      </c>
      <c r="D352" s="28">
        <v>4.5199999999999999E-6</v>
      </c>
      <c r="E352" s="28">
        <v>2.2400000000000002E-6</v>
      </c>
      <c r="F352" s="32">
        <v>54464</v>
      </c>
      <c r="G352" s="31">
        <v>63046</v>
      </c>
      <c r="H352" s="33">
        <v>47355</v>
      </c>
      <c r="I352" s="32">
        <v>3282</v>
      </c>
      <c r="J352" s="31">
        <v>29272.414662318952</v>
      </c>
      <c r="K352" s="31">
        <v>32554.414662318952</v>
      </c>
      <c r="L352" s="31">
        <v>-1085</v>
      </c>
      <c r="M352" s="33">
        <v>31469.414662318952</v>
      </c>
      <c r="N352" s="32">
        <v>1033</v>
      </c>
      <c r="O352" s="31">
        <v>0</v>
      </c>
      <c r="P352" s="31">
        <v>588</v>
      </c>
      <c r="Q352" s="31">
        <v>13994.371183245126</v>
      </c>
      <c r="R352" s="33">
        <v>15615.371183245126</v>
      </c>
      <c r="S352" s="32">
        <v>0</v>
      </c>
      <c r="T352" s="31">
        <v>0</v>
      </c>
      <c r="U352" s="31">
        <v>1047</v>
      </c>
      <c r="V352" s="31">
        <v>0</v>
      </c>
      <c r="W352" s="30">
        <v>1047</v>
      </c>
      <c r="X352" s="32">
        <v>14783.371183245126</v>
      </c>
      <c r="Y352" s="31">
        <v>109</v>
      </c>
      <c r="Z352" s="31">
        <v>-185</v>
      </c>
      <c r="AA352" s="31">
        <v>-139</v>
      </c>
      <c r="AB352" s="31">
        <v>0</v>
      </c>
      <c r="AC352" s="33">
        <v>0</v>
      </c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</row>
    <row r="353" spans="1:442" s="35" customFormat="1">
      <c r="A353" s="36" t="s">
        <v>61</v>
      </c>
      <c r="B353" s="37" t="s">
        <v>439</v>
      </c>
      <c r="C353" s="27">
        <v>54197.1512</v>
      </c>
      <c r="D353" s="28">
        <v>5.1829999999999997E-5</v>
      </c>
      <c r="E353" s="28">
        <v>5.308E-5</v>
      </c>
      <c r="F353" s="32">
        <v>624534</v>
      </c>
      <c r="G353" s="31">
        <v>722941</v>
      </c>
      <c r="H353" s="33">
        <v>543008</v>
      </c>
      <c r="I353" s="32">
        <v>37629</v>
      </c>
      <c r="J353" s="31">
        <v>-6539.0247403983813</v>
      </c>
      <c r="K353" s="31">
        <v>31089.975259601619</v>
      </c>
      <c r="L353" s="31">
        <v>-12439</v>
      </c>
      <c r="M353" s="33">
        <v>18650.975259601619</v>
      </c>
      <c r="N353" s="32">
        <v>11843</v>
      </c>
      <c r="O353" s="31">
        <v>0</v>
      </c>
      <c r="P353" s="31">
        <v>6740</v>
      </c>
      <c r="Q353" s="31">
        <v>0</v>
      </c>
      <c r="R353" s="33">
        <v>18583</v>
      </c>
      <c r="S353" s="32">
        <v>0</v>
      </c>
      <c r="T353" s="31">
        <v>0</v>
      </c>
      <c r="U353" s="31">
        <v>12009</v>
      </c>
      <c r="V353" s="31">
        <v>7860.7336722133505</v>
      </c>
      <c r="W353" s="30">
        <v>19869.733672213351</v>
      </c>
      <c r="X353" s="32">
        <v>1189.2663277866495</v>
      </c>
      <c r="Y353" s="31">
        <v>1250</v>
      </c>
      <c r="Z353" s="31">
        <v>-2120</v>
      </c>
      <c r="AA353" s="31">
        <v>-1606</v>
      </c>
      <c r="AB353" s="31">
        <v>0</v>
      </c>
      <c r="AC353" s="33">
        <v>0</v>
      </c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</row>
    <row r="354" spans="1:442" s="35" customFormat="1">
      <c r="A354" s="36" t="s">
        <v>62</v>
      </c>
      <c r="B354" s="37" t="s">
        <v>141</v>
      </c>
      <c r="C354" s="27">
        <v>20709.8976</v>
      </c>
      <c r="D354" s="28">
        <v>1.9760000000000001E-5</v>
      </c>
      <c r="E354" s="28">
        <v>2.0550000000000001E-5</v>
      </c>
      <c r="F354" s="32">
        <v>238101</v>
      </c>
      <c r="G354" s="31">
        <v>275619</v>
      </c>
      <c r="H354" s="33">
        <v>207020</v>
      </c>
      <c r="I354" s="32">
        <v>14346</v>
      </c>
      <c r="J354" s="31">
        <v>-3971.195890124191</v>
      </c>
      <c r="K354" s="31">
        <v>10374.804109875809</v>
      </c>
      <c r="L354" s="31">
        <v>-4742</v>
      </c>
      <c r="M354" s="33">
        <v>5632.8041098758094</v>
      </c>
      <c r="N354" s="32">
        <v>4515</v>
      </c>
      <c r="O354" s="31">
        <v>0</v>
      </c>
      <c r="P354" s="31">
        <v>2569</v>
      </c>
      <c r="Q354" s="31">
        <v>0</v>
      </c>
      <c r="R354" s="33">
        <v>7084</v>
      </c>
      <c r="S354" s="32">
        <v>0</v>
      </c>
      <c r="T354" s="31">
        <v>0</v>
      </c>
      <c r="U354" s="31">
        <v>4578</v>
      </c>
      <c r="V354" s="31">
        <v>4881.4110778605191</v>
      </c>
      <c r="W354" s="30">
        <v>9459.4110778605191</v>
      </c>
      <c r="X354" s="32">
        <v>-1431.4110778605191</v>
      </c>
      <c r="Y354" s="31">
        <v>476</v>
      </c>
      <c r="Z354" s="31">
        <v>-808</v>
      </c>
      <c r="AA354" s="31">
        <v>-612</v>
      </c>
      <c r="AB354" s="31">
        <v>0</v>
      </c>
      <c r="AC354" s="33">
        <v>0</v>
      </c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</row>
    <row r="355" spans="1:442" s="35" customFormat="1">
      <c r="A355" s="36" t="s">
        <v>63</v>
      </c>
      <c r="B355" s="37" t="s">
        <v>440</v>
      </c>
      <c r="C355" s="27">
        <v>165709.36560000002</v>
      </c>
      <c r="D355" s="28">
        <v>1.5924999999999999E-4</v>
      </c>
      <c r="E355" s="28">
        <v>1.6328E-4</v>
      </c>
      <c r="F355" s="32">
        <v>1918909</v>
      </c>
      <c r="G355" s="31">
        <v>2221269</v>
      </c>
      <c r="H355" s="33">
        <v>1668416</v>
      </c>
      <c r="I355" s="32">
        <v>115616</v>
      </c>
      <c r="J355" s="31">
        <v>-62920.747193711832</v>
      </c>
      <c r="K355" s="31">
        <v>52695.252806288168</v>
      </c>
      <c r="L355" s="31">
        <v>-38220</v>
      </c>
      <c r="M355" s="33">
        <v>14475.252806288168</v>
      </c>
      <c r="N355" s="32">
        <v>36387</v>
      </c>
      <c r="O355" s="31">
        <v>0</v>
      </c>
      <c r="P355" s="31">
        <v>20707</v>
      </c>
      <c r="Q355" s="31">
        <v>0</v>
      </c>
      <c r="R355" s="33">
        <v>57094</v>
      </c>
      <c r="S355" s="32">
        <v>0</v>
      </c>
      <c r="T355" s="31">
        <v>0</v>
      </c>
      <c r="U355" s="31">
        <v>36898</v>
      </c>
      <c r="V355" s="31">
        <v>25701.144859913831</v>
      </c>
      <c r="W355" s="30">
        <v>62599.144859913831</v>
      </c>
      <c r="X355" s="32">
        <v>2105.8551400861688</v>
      </c>
      <c r="Y355" s="31">
        <v>3840</v>
      </c>
      <c r="Z355" s="31">
        <v>-6514</v>
      </c>
      <c r="AA355" s="31">
        <v>-4937</v>
      </c>
      <c r="AB355" s="31">
        <v>0</v>
      </c>
      <c r="AC355" s="33">
        <v>0</v>
      </c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</row>
    <row r="356" spans="1:442" s="35" customFormat="1">
      <c r="A356" s="36" t="s">
        <v>64</v>
      </c>
      <c r="B356" s="37" t="s">
        <v>441</v>
      </c>
      <c r="C356" s="27">
        <v>20913.007599999997</v>
      </c>
      <c r="D356" s="28">
        <v>2.0000000000000002E-5</v>
      </c>
      <c r="E356" s="28">
        <v>1.9939999999999999E-5</v>
      </c>
      <c r="F356" s="32">
        <v>240993</v>
      </c>
      <c r="G356" s="31">
        <v>278966</v>
      </c>
      <c r="H356" s="33">
        <v>209534</v>
      </c>
      <c r="I356" s="32">
        <v>14520</v>
      </c>
      <c r="J356" s="31">
        <v>-2042.3863975479082</v>
      </c>
      <c r="K356" s="31">
        <v>12477.613602452091</v>
      </c>
      <c r="L356" s="31">
        <v>-4800</v>
      </c>
      <c r="M356" s="33">
        <v>7677.6136024520911</v>
      </c>
      <c r="N356" s="32">
        <v>4570</v>
      </c>
      <c r="O356" s="31">
        <v>0</v>
      </c>
      <c r="P356" s="31">
        <v>2601</v>
      </c>
      <c r="Q356" s="31">
        <v>267.29559398155391</v>
      </c>
      <c r="R356" s="33">
        <v>7438.2955939815538</v>
      </c>
      <c r="S356" s="32">
        <v>0</v>
      </c>
      <c r="T356" s="31">
        <v>0</v>
      </c>
      <c r="U356" s="31">
        <v>4634</v>
      </c>
      <c r="V356" s="31">
        <v>0</v>
      </c>
      <c r="W356" s="30">
        <v>4634</v>
      </c>
      <c r="X356" s="32">
        <v>3759.2955939815538</v>
      </c>
      <c r="Y356" s="31">
        <v>482</v>
      </c>
      <c r="Z356" s="31">
        <v>-818</v>
      </c>
      <c r="AA356" s="31">
        <v>-619</v>
      </c>
      <c r="AB356" s="31">
        <v>0</v>
      </c>
      <c r="AC356" s="33">
        <v>0</v>
      </c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</row>
    <row r="357" spans="1:442" s="35" customFormat="1">
      <c r="A357" s="36" t="s">
        <v>65</v>
      </c>
      <c r="B357" s="37" t="s">
        <v>442</v>
      </c>
      <c r="C357" s="27">
        <v>11256.5828</v>
      </c>
      <c r="D357" s="28">
        <v>1.048E-5</v>
      </c>
      <c r="E357" s="28">
        <v>1.064E-5</v>
      </c>
      <c r="F357" s="32">
        <v>126281</v>
      </c>
      <c r="G357" s="31">
        <v>146178</v>
      </c>
      <c r="H357" s="33">
        <v>109796</v>
      </c>
      <c r="I357" s="32">
        <v>7609</v>
      </c>
      <c r="J357" s="31">
        <v>32.465164087312203</v>
      </c>
      <c r="K357" s="31">
        <v>7641.4651640873126</v>
      </c>
      <c r="L357" s="31">
        <v>-2515</v>
      </c>
      <c r="M357" s="33">
        <v>5126.4651640873126</v>
      </c>
      <c r="N357" s="32">
        <v>2395</v>
      </c>
      <c r="O357" s="31">
        <v>0</v>
      </c>
      <c r="P357" s="31">
        <v>1363</v>
      </c>
      <c r="Q357" s="31">
        <v>0</v>
      </c>
      <c r="R357" s="33">
        <v>3758</v>
      </c>
      <c r="S357" s="32">
        <v>0</v>
      </c>
      <c r="T357" s="31">
        <v>0</v>
      </c>
      <c r="U357" s="31">
        <v>2428</v>
      </c>
      <c r="V357" s="31">
        <v>879.80063179487206</v>
      </c>
      <c r="W357" s="30">
        <v>3307.8006317948721</v>
      </c>
      <c r="X357" s="32">
        <v>950.19936820512794</v>
      </c>
      <c r="Y357" s="31">
        <v>253</v>
      </c>
      <c r="Z357" s="31">
        <v>-429</v>
      </c>
      <c r="AA357" s="31">
        <v>-324</v>
      </c>
      <c r="AB357" s="31">
        <v>0</v>
      </c>
      <c r="AC357" s="33">
        <v>0</v>
      </c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</row>
    <row r="358" spans="1:442" s="35" customFormat="1">
      <c r="A358" s="36" t="s">
        <v>66</v>
      </c>
      <c r="B358" s="37" t="s">
        <v>443</v>
      </c>
      <c r="C358" s="27">
        <v>53818.008000000002</v>
      </c>
      <c r="D358" s="28">
        <v>5.1600000000000001E-5</v>
      </c>
      <c r="E358" s="28">
        <v>5.2259999999999998E-5</v>
      </c>
      <c r="F358" s="32">
        <v>621763</v>
      </c>
      <c r="G358" s="31">
        <v>719733</v>
      </c>
      <c r="H358" s="33">
        <v>540598</v>
      </c>
      <c r="I358" s="32">
        <v>37462</v>
      </c>
      <c r="J358" s="31">
        <v>-10734.684460199906</v>
      </c>
      <c r="K358" s="31">
        <v>26727.315539800096</v>
      </c>
      <c r="L358" s="31">
        <v>-12384</v>
      </c>
      <c r="M358" s="33">
        <v>14343.315539800096</v>
      </c>
      <c r="N358" s="32">
        <v>11790</v>
      </c>
      <c r="O358" s="31">
        <v>0</v>
      </c>
      <c r="P358" s="31">
        <v>6710</v>
      </c>
      <c r="Q358" s="31">
        <v>0</v>
      </c>
      <c r="R358" s="33">
        <v>18500</v>
      </c>
      <c r="S358" s="32">
        <v>0</v>
      </c>
      <c r="T358" s="31">
        <v>0</v>
      </c>
      <c r="U358" s="31">
        <v>11956</v>
      </c>
      <c r="V358" s="31">
        <v>4336.3494867815198</v>
      </c>
      <c r="W358" s="30">
        <v>16292.349486781521</v>
      </c>
      <c r="X358" s="32">
        <v>4673.6505132184802</v>
      </c>
      <c r="Y358" s="31">
        <v>1244</v>
      </c>
      <c r="Z358" s="31">
        <v>-2111</v>
      </c>
      <c r="AA358" s="31">
        <v>-1599.0000000000009</v>
      </c>
      <c r="AB358" s="31">
        <v>0</v>
      </c>
      <c r="AC358" s="33">
        <v>0</v>
      </c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</row>
    <row r="359" spans="1:442" s="35" customFormat="1">
      <c r="A359" s="36" t="s">
        <v>67</v>
      </c>
      <c r="B359" s="37" t="s">
        <v>444</v>
      </c>
      <c r="C359" s="27">
        <v>116688.75240000001</v>
      </c>
      <c r="D359" s="28">
        <v>1.1046E-4</v>
      </c>
      <c r="E359" s="28">
        <v>1.1024E-4</v>
      </c>
      <c r="F359" s="32">
        <v>1331006</v>
      </c>
      <c r="G359" s="31">
        <v>1540731</v>
      </c>
      <c r="H359" s="33">
        <v>1157258</v>
      </c>
      <c r="I359" s="32">
        <v>80195</v>
      </c>
      <c r="J359" s="31">
        <v>-5459.9047636697633</v>
      </c>
      <c r="K359" s="31">
        <v>74735.095236330235</v>
      </c>
      <c r="L359" s="31">
        <v>-26510</v>
      </c>
      <c r="M359" s="33">
        <v>48225.095236330235</v>
      </c>
      <c r="N359" s="32">
        <v>25239</v>
      </c>
      <c r="O359" s="31">
        <v>0</v>
      </c>
      <c r="P359" s="31">
        <v>14363</v>
      </c>
      <c r="Q359" s="31">
        <v>1376.3008671671512</v>
      </c>
      <c r="R359" s="33">
        <v>40978.300867167149</v>
      </c>
      <c r="S359" s="32">
        <v>0</v>
      </c>
      <c r="T359" s="31">
        <v>0</v>
      </c>
      <c r="U359" s="31">
        <v>25593</v>
      </c>
      <c r="V359" s="31">
        <v>0</v>
      </c>
      <c r="W359" s="30">
        <v>25593</v>
      </c>
      <c r="X359" s="32">
        <v>20664.300867167152</v>
      </c>
      <c r="Y359" s="31">
        <v>2664</v>
      </c>
      <c r="Z359" s="31">
        <v>-4518</v>
      </c>
      <c r="AA359" s="31">
        <v>-3425</v>
      </c>
      <c r="AB359" s="31">
        <v>0</v>
      </c>
      <c r="AC359" s="33">
        <v>0</v>
      </c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</row>
    <row r="360" spans="1:442" s="35" customFormat="1">
      <c r="A360" s="36" t="s">
        <v>68</v>
      </c>
      <c r="B360" s="37" t="s">
        <v>142</v>
      </c>
      <c r="C360" s="27">
        <v>34724.353999999999</v>
      </c>
      <c r="D360" s="28">
        <v>3.341E-5</v>
      </c>
      <c r="E360" s="28">
        <v>3.3429999999999997E-5</v>
      </c>
      <c r="F360" s="32">
        <v>402579</v>
      </c>
      <c r="G360" s="31">
        <v>466013</v>
      </c>
      <c r="H360" s="33">
        <v>350027</v>
      </c>
      <c r="I360" s="32">
        <v>24256</v>
      </c>
      <c r="J360" s="31">
        <v>-1943.7949288624129</v>
      </c>
      <c r="K360" s="31">
        <v>22312.205071137589</v>
      </c>
      <c r="L360" s="31">
        <v>-8018</v>
      </c>
      <c r="M360" s="33">
        <v>14294.205071137589</v>
      </c>
      <c r="N360" s="32">
        <v>7634</v>
      </c>
      <c r="O360" s="31">
        <v>0</v>
      </c>
      <c r="P360" s="31">
        <v>4344</v>
      </c>
      <c r="Q360" s="31">
        <v>0</v>
      </c>
      <c r="R360" s="33">
        <v>11978</v>
      </c>
      <c r="S360" s="32">
        <v>0</v>
      </c>
      <c r="T360" s="31">
        <v>0</v>
      </c>
      <c r="U360" s="31">
        <v>7741</v>
      </c>
      <c r="V360" s="31">
        <v>387.92503816408203</v>
      </c>
      <c r="W360" s="30">
        <v>8128.9250381640823</v>
      </c>
      <c r="X360" s="32">
        <v>5446.0749618359177</v>
      </c>
      <c r="Y360" s="31">
        <v>806</v>
      </c>
      <c r="Z360" s="31">
        <v>-1367</v>
      </c>
      <c r="AA360" s="31">
        <v>-1036</v>
      </c>
      <c r="AB360" s="31">
        <v>0</v>
      </c>
      <c r="AC360" s="33">
        <v>0</v>
      </c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</row>
    <row r="361" spans="1:442" s="35" customFormat="1">
      <c r="A361" s="36" t="s">
        <v>69</v>
      </c>
      <c r="B361" s="37" t="s">
        <v>143</v>
      </c>
      <c r="C361" s="27">
        <v>866320.48719999997</v>
      </c>
      <c r="D361" s="28">
        <v>8.3248999999999997E-4</v>
      </c>
      <c r="E361" s="28">
        <v>8.3274E-4</v>
      </c>
      <c r="F361" s="32">
        <v>10031227</v>
      </c>
      <c r="G361" s="31">
        <v>11611831</v>
      </c>
      <c r="H361" s="33">
        <v>8721758</v>
      </c>
      <c r="I361" s="32">
        <v>604392</v>
      </c>
      <c r="J361" s="31">
        <v>44289.023503010918</v>
      </c>
      <c r="K361" s="31">
        <v>648681.02350301086</v>
      </c>
      <c r="L361" s="31">
        <v>-199798</v>
      </c>
      <c r="M361" s="33">
        <v>448883.02350301086</v>
      </c>
      <c r="N361" s="32">
        <v>190214</v>
      </c>
      <c r="O361" s="31">
        <v>0</v>
      </c>
      <c r="P361" s="31">
        <v>108250</v>
      </c>
      <c r="Q361" s="31">
        <v>0</v>
      </c>
      <c r="R361" s="33">
        <v>298464</v>
      </c>
      <c r="S361" s="32">
        <v>0</v>
      </c>
      <c r="T361" s="31">
        <v>0</v>
      </c>
      <c r="U361" s="31">
        <v>192887</v>
      </c>
      <c r="V361" s="31">
        <v>7628.349173050462</v>
      </c>
      <c r="W361" s="30">
        <v>200515.34917305046</v>
      </c>
      <c r="X361" s="32">
        <v>137734.65082694954</v>
      </c>
      <c r="Y361" s="31">
        <v>20074</v>
      </c>
      <c r="Z361" s="31">
        <v>-34051</v>
      </c>
      <c r="AA361" s="31">
        <v>-25809</v>
      </c>
      <c r="AB361" s="31">
        <v>0</v>
      </c>
      <c r="AC361" s="33">
        <v>0</v>
      </c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</row>
    <row r="362" spans="1:442" s="35" customFormat="1">
      <c r="A362" s="36" t="s">
        <v>103</v>
      </c>
      <c r="B362" s="37" t="s">
        <v>480</v>
      </c>
      <c r="C362" s="27">
        <v>11108.1312</v>
      </c>
      <c r="D362" s="28">
        <v>1.0699999999999999E-5</v>
      </c>
      <c r="E362" s="28">
        <v>1.0859999999999999E-5</v>
      </c>
      <c r="F362" s="32">
        <v>128931</v>
      </c>
      <c r="G362" s="31">
        <v>149247</v>
      </c>
      <c r="H362" s="33">
        <v>112101</v>
      </c>
      <c r="I362" s="32">
        <v>7768</v>
      </c>
      <c r="J362" s="31">
        <v>-2232.6949399537189</v>
      </c>
      <c r="K362" s="31">
        <v>5535.3050600462811</v>
      </c>
      <c r="L362" s="31">
        <v>-2568</v>
      </c>
      <c r="M362" s="33">
        <v>2967.3050600462811</v>
      </c>
      <c r="N362" s="32">
        <v>2445</v>
      </c>
      <c r="O362" s="31">
        <v>0</v>
      </c>
      <c r="P362" s="31">
        <v>1391</v>
      </c>
      <c r="Q362" s="31">
        <v>0</v>
      </c>
      <c r="R362" s="33">
        <v>3836</v>
      </c>
      <c r="S362" s="32">
        <v>0</v>
      </c>
      <c r="T362" s="31">
        <v>0</v>
      </c>
      <c r="U362" s="31">
        <v>2479</v>
      </c>
      <c r="V362" s="31">
        <v>1065.2720565866671</v>
      </c>
      <c r="W362" s="30">
        <v>3544.2720565866671</v>
      </c>
      <c r="X362" s="32">
        <v>802.72794341333292</v>
      </c>
      <c r="Y362" s="31">
        <v>258</v>
      </c>
      <c r="Z362" s="31">
        <v>-438</v>
      </c>
      <c r="AA362" s="31">
        <v>-331</v>
      </c>
      <c r="AB362" s="31">
        <v>0</v>
      </c>
      <c r="AC362" s="33">
        <v>0</v>
      </c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</row>
    <row r="363" spans="1:442" s="35" customFormat="1">
      <c r="A363" s="36" t="s">
        <v>104</v>
      </c>
      <c r="B363" s="37" t="s">
        <v>145</v>
      </c>
      <c r="C363" s="27">
        <v>284.26319999999998</v>
      </c>
      <c r="D363" s="28">
        <v>2.6E-7</v>
      </c>
      <c r="E363" s="28">
        <v>2.6E-7</v>
      </c>
      <c r="F363" s="32">
        <v>3133</v>
      </c>
      <c r="G363" s="31">
        <v>3627</v>
      </c>
      <c r="H363" s="33">
        <v>2724</v>
      </c>
      <c r="I363" s="32">
        <v>189</v>
      </c>
      <c r="J363" s="31">
        <v>-52.570587737343651</v>
      </c>
      <c r="K363" s="31">
        <v>136.42941226265634</v>
      </c>
      <c r="L363" s="31">
        <v>-62</v>
      </c>
      <c r="M363" s="33">
        <v>74.429412262656342</v>
      </c>
      <c r="N363" s="32">
        <v>59</v>
      </c>
      <c r="O363" s="31">
        <v>0</v>
      </c>
      <c r="P363" s="31">
        <v>34</v>
      </c>
      <c r="Q363" s="31">
        <v>4.7658313066666507</v>
      </c>
      <c r="R363" s="33">
        <v>97.765831306666655</v>
      </c>
      <c r="S363" s="32">
        <v>0</v>
      </c>
      <c r="T363" s="31">
        <v>0</v>
      </c>
      <c r="U363" s="31">
        <v>60</v>
      </c>
      <c r="V363" s="31">
        <v>0</v>
      </c>
      <c r="W363" s="30">
        <v>60</v>
      </c>
      <c r="X363" s="32">
        <v>49.765831306666648</v>
      </c>
      <c r="Y363" s="31">
        <v>6</v>
      </c>
      <c r="Z363" s="31">
        <v>-11</v>
      </c>
      <c r="AA363" s="31">
        <v>-6.9999999999999929</v>
      </c>
      <c r="AB363" s="31">
        <v>0</v>
      </c>
      <c r="AC363" s="33">
        <v>0</v>
      </c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</row>
    <row r="364" spans="1:442" s="35" customFormat="1">
      <c r="A364" s="36" t="s">
        <v>70</v>
      </c>
      <c r="B364" s="37" t="s">
        <v>445</v>
      </c>
      <c r="C364" s="27">
        <v>56518.900399999999</v>
      </c>
      <c r="D364" s="28">
        <v>5.4079999999999997E-5</v>
      </c>
      <c r="E364" s="28">
        <v>5.4500000000000003E-5</v>
      </c>
      <c r="F364" s="32">
        <v>651646</v>
      </c>
      <c r="G364" s="31">
        <v>754325</v>
      </c>
      <c r="H364" s="33">
        <v>566581</v>
      </c>
      <c r="I364" s="32">
        <v>39262</v>
      </c>
      <c r="J364" s="31">
        <v>-14760.691422200429</v>
      </c>
      <c r="K364" s="31">
        <v>24501.308577799573</v>
      </c>
      <c r="L364" s="31">
        <v>-12979</v>
      </c>
      <c r="M364" s="33">
        <v>11522.308577799573</v>
      </c>
      <c r="N364" s="32">
        <v>12357</v>
      </c>
      <c r="O364" s="31">
        <v>0</v>
      </c>
      <c r="P364" s="31">
        <v>7032</v>
      </c>
      <c r="Q364" s="31">
        <v>0</v>
      </c>
      <c r="R364" s="33">
        <v>19389</v>
      </c>
      <c r="S364" s="32">
        <v>0</v>
      </c>
      <c r="T364" s="31">
        <v>0</v>
      </c>
      <c r="U364" s="31">
        <v>12530</v>
      </c>
      <c r="V364" s="31">
        <v>2835.3606194174708</v>
      </c>
      <c r="W364" s="30">
        <v>15365.360619417472</v>
      </c>
      <c r="X364" s="32">
        <v>6607.6393805825292</v>
      </c>
      <c r="Y364" s="31">
        <v>1304</v>
      </c>
      <c r="Z364" s="31">
        <v>-2212</v>
      </c>
      <c r="AA364" s="31">
        <v>-1675.9999999999991</v>
      </c>
      <c r="AB364" s="31">
        <v>0</v>
      </c>
      <c r="AC364" s="33">
        <v>0</v>
      </c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</row>
    <row r="365" spans="1:442" s="35" customFormat="1">
      <c r="A365" s="36" t="s">
        <v>71</v>
      </c>
      <c r="B365" s="37" t="s">
        <v>146</v>
      </c>
      <c r="C365" s="27">
        <v>19191.236400000002</v>
      </c>
      <c r="D365" s="28">
        <v>1.836E-5</v>
      </c>
      <c r="E365" s="28">
        <v>1.8389999999999998E-5</v>
      </c>
      <c r="F365" s="32">
        <v>221232</v>
      </c>
      <c r="G365" s="31">
        <v>256091</v>
      </c>
      <c r="H365" s="33">
        <v>192352</v>
      </c>
      <c r="I365" s="32">
        <v>13329</v>
      </c>
      <c r="J365" s="31">
        <v>-2980.8964853968218</v>
      </c>
      <c r="K365" s="31">
        <v>10348.103514603179</v>
      </c>
      <c r="L365" s="31">
        <v>-4406</v>
      </c>
      <c r="M365" s="33">
        <v>5942.1035146031791</v>
      </c>
      <c r="N365" s="32">
        <v>4195</v>
      </c>
      <c r="O365" s="31">
        <v>0</v>
      </c>
      <c r="P365" s="31">
        <v>2387</v>
      </c>
      <c r="Q365" s="31">
        <v>0</v>
      </c>
      <c r="R365" s="33">
        <v>6582</v>
      </c>
      <c r="S365" s="32">
        <v>0</v>
      </c>
      <c r="T365" s="31">
        <v>0</v>
      </c>
      <c r="U365" s="31">
        <v>4254</v>
      </c>
      <c r="V365" s="31">
        <v>275.79237702767949</v>
      </c>
      <c r="W365" s="30">
        <v>4529.7923770276793</v>
      </c>
      <c r="X365" s="32">
        <v>2930.2076229723207</v>
      </c>
      <c r="Y365" s="31">
        <v>443</v>
      </c>
      <c r="Z365" s="31">
        <v>-751</v>
      </c>
      <c r="AA365" s="31">
        <v>-570</v>
      </c>
      <c r="AB365" s="31">
        <v>0</v>
      </c>
      <c r="AC365" s="33">
        <v>0</v>
      </c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</row>
    <row r="366" spans="1:442" s="35" customFormat="1">
      <c r="A366" s="36" t="s">
        <v>72</v>
      </c>
      <c r="B366" s="37" t="s">
        <v>446</v>
      </c>
      <c r="C366" s="27">
        <v>42845.667199999996</v>
      </c>
      <c r="D366" s="28">
        <v>4.1289999999999999E-5</v>
      </c>
      <c r="E366" s="28">
        <v>4.5500000000000001E-5</v>
      </c>
      <c r="F366" s="32">
        <v>497531</v>
      </c>
      <c r="G366" s="31">
        <v>575926</v>
      </c>
      <c r="H366" s="33">
        <v>432583</v>
      </c>
      <c r="I366" s="32">
        <v>29977</v>
      </c>
      <c r="J366" s="31">
        <v>-29397.030247063863</v>
      </c>
      <c r="K366" s="31">
        <v>579.9697529361365</v>
      </c>
      <c r="L366" s="31">
        <v>-9910</v>
      </c>
      <c r="M366" s="33">
        <v>-9330.0302470638635</v>
      </c>
      <c r="N366" s="32">
        <v>9434</v>
      </c>
      <c r="O366" s="31">
        <v>0</v>
      </c>
      <c r="P366" s="31">
        <v>5369</v>
      </c>
      <c r="Q366" s="31">
        <v>0</v>
      </c>
      <c r="R366" s="33">
        <v>14803</v>
      </c>
      <c r="S366" s="32">
        <v>0</v>
      </c>
      <c r="T366" s="31">
        <v>0</v>
      </c>
      <c r="U366" s="31">
        <v>9567</v>
      </c>
      <c r="V366" s="31">
        <v>25984.96130801642</v>
      </c>
      <c r="W366" s="30">
        <v>35551.96130801642</v>
      </c>
      <c r="X366" s="32">
        <v>-18774.96130801642</v>
      </c>
      <c r="Y366" s="31">
        <v>996</v>
      </c>
      <c r="Z366" s="31">
        <v>-1689</v>
      </c>
      <c r="AA366" s="31">
        <v>-1280.9999999999964</v>
      </c>
      <c r="AB366" s="31">
        <v>0</v>
      </c>
      <c r="AC366" s="33">
        <v>0</v>
      </c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</row>
    <row r="367" spans="1:442" s="35" customFormat="1">
      <c r="A367" s="36" t="s">
        <v>105</v>
      </c>
      <c r="B367" s="37" t="s">
        <v>147</v>
      </c>
      <c r="C367" s="27">
        <v>2437.3599999999997</v>
      </c>
      <c r="D367" s="28">
        <v>2.2000000000000001E-6</v>
      </c>
      <c r="E367" s="28">
        <v>0</v>
      </c>
      <c r="F367" s="32">
        <v>26509</v>
      </c>
      <c r="G367" s="31">
        <v>30686</v>
      </c>
      <c r="H367" s="33">
        <v>23049</v>
      </c>
      <c r="I367" s="32">
        <v>1597</v>
      </c>
      <c r="J367" s="31">
        <v>14153.029671384616</v>
      </c>
      <c r="K367" s="31">
        <v>15750.029671384616</v>
      </c>
      <c r="L367" s="31">
        <v>-528</v>
      </c>
      <c r="M367" s="33">
        <v>15222.029671384616</v>
      </c>
      <c r="N367" s="32">
        <v>503</v>
      </c>
      <c r="O367" s="31">
        <v>0</v>
      </c>
      <c r="P367" s="31">
        <v>286</v>
      </c>
      <c r="Q367" s="31">
        <v>13445.378187815386</v>
      </c>
      <c r="R367" s="33">
        <v>14234.378187815386</v>
      </c>
      <c r="S367" s="32">
        <v>0</v>
      </c>
      <c r="T367" s="31">
        <v>0</v>
      </c>
      <c r="U367" s="31">
        <v>510</v>
      </c>
      <c r="V367" s="31">
        <v>0</v>
      </c>
      <c r="W367" s="30">
        <v>510</v>
      </c>
      <c r="X367" s="32">
        <v>13829.378187815386</v>
      </c>
      <c r="Y367" s="31">
        <v>53</v>
      </c>
      <c r="Z367" s="31">
        <v>-90</v>
      </c>
      <c r="AA367" s="31">
        <v>-68</v>
      </c>
      <c r="AB367" s="31">
        <v>0</v>
      </c>
      <c r="AC367" s="33">
        <v>0</v>
      </c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</row>
    <row r="368" spans="1:442" s="35" customFormat="1">
      <c r="A368" s="36" t="s">
        <v>73</v>
      </c>
      <c r="B368" s="37" t="s">
        <v>149</v>
      </c>
      <c r="C368" s="27">
        <v>55028.584000000003</v>
      </c>
      <c r="D368" s="28">
        <v>5.2889999999999997E-5</v>
      </c>
      <c r="E368" s="28">
        <v>5.4929999999999998E-5</v>
      </c>
      <c r="F368" s="32">
        <v>637307</v>
      </c>
      <c r="G368" s="31">
        <v>737726</v>
      </c>
      <c r="H368" s="33">
        <v>554113</v>
      </c>
      <c r="I368" s="32">
        <v>38398</v>
      </c>
      <c r="J368" s="31">
        <v>-19459.861015735616</v>
      </c>
      <c r="K368" s="31">
        <v>18938.138984264384</v>
      </c>
      <c r="L368" s="31">
        <v>-12694</v>
      </c>
      <c r="M368" s="33">
        <v>6244.1389842643839</v>
      </c>
      <c r="N368" s="32">
        <v>12085</v>
      </c>
      <c r="O368" s="31">
        <v>0</v>
      </c>
      <c r="P368" s="31">
        <v>6877</v>
      </c>
      <c r="Q368" s="31">
        <v>0</v>
      </c>
      <c r="R368" s="33">
        <v>18962</v>
      </c>
      <c r="S368" s="32">
        <v>0</v>
      </c>
      <c r="T368" s="31">
        <v>0</v>
      </c>
      <c r="U368" s="31">
        <v>12255</v>
      </c>
      <c r="V368" s="31">
        <v>12808.872750463592</v>
      </c>
      <c r="W368" s="30">
        <v>25063.87275046359</v>
      </c>
      <c r="X368" s="32">
        <v>-3573.8727504635917</v>
      </c>
      <c r="Y368" s="31">
        <v>1275</v>
      </c>
      <c r="Z368" s="31">
        <v>-2163</v>
      </c>
      <c r="AA368" s="31">
        <v>-1640</v>
      </c>
      <c r="AB368" s="31">
        <v>0</v>
      </c>
      <c r="AC368" s="33">
        <v>0</v>
      </c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</row>
    <row r="369" spans="1:442" s="35" customFormat="1">
      <c r="A369" s="36" t="s">
        <v>74</v>
      </c>
      <c r="B369" s="37" t="s">
        <v>447</v>
      </c>
      <c r="C369" s="27">
        <v>101896.08</v>
      </c>
      <c r="D369" s="28">
        <v>9.7639999999999994E-5</v>
      </c>
      <c r="E369" s="28">
        <v>9.9079999999999993E-5</v>
      </c>
      <c r="F369" s="32">
        <v>1176529</v>
      </c>
      <c r="G369" s="31">
        <v>1361913</v>
      </c>
      <c r="H369" s="33">
        <v>1022946</v>
      </c>
      <c r="I369" s="32">
        <v>70887</v>
      </c>
      <c r="J369" s="31">
        <v>-17097.544599746627</v>
      </c>
      <c r="K369" s="31">
        <v>53789.45540025337</v>
      </c>
      <c r="L369" s="31">
        <v>-23434</v>
      </c>
      <c r="M369" s="33">
        <v>30355.45540025337</v>
      </c>
      <c r="N369" s="32">
        <v>22310</v>
      </c>
      <c r="O369" s="31">
        <v>0</v>
      </c>
      <c r="P369" s="31">
        <v>12696</v>
      </c>
      <c r="Q369" s="31">
        <v>0</v>
      </c>
      <c r="R369" s="33">
        <v>35006</v>
      </c>
      <c r="S369" s="32">
        <v>0</v>
      </c>
      <c r="T369" s="31">
        <v>0</v>
      </c>
      <c r="U369" s="31">
        <v>22623</v>
      </c>
      <c r="V369" s="31">
        <v>9339.8308248533285</v>
      </c>
      <c r="W369" s="30">
        <v>31962.830824853329</v>
      </c>
      <c r="X369" s="32">
        <v>7709.1691751466715</v>
      </c>
      <c r="Y369" s="31">
        <v>2354</v>
      </c>
      <c r="Z369" s="31">
        <v>-3994</v>
      </c>
      <c r="AA369" s="31">
        <v>-3026</v>
      </c>
      <c r="AB369" s="31">
        <v>0</v>
      </c>
      <c r="AC369" s="33">
        <v>0</v>
      </c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</row>
    <row r="370" spans="1:442" s="35" customFormat="1">
      <c r="A370" s="36" t="s">
        <v>75</v>
      </c>
      <c r="B370" s="37" t="s">
        <v>150</v>
      </c>
      <c r="C370" s="27">
        <v>348242.522</v>
      </c>
      <c r="D370" s="28">
        <v>3.3343000000000001E-4</v>
      </c>
      <c r="E370" s="28">
        <v>3.3945999999999998E-4</v>
      </c>
      <c r="F370" s="32">
        <v>4017720</v>
      </c>
      <c r="G370" s="31">
        <v>4650786</v>
      </c>
      <c r="H370" s="33">
        <v>3493250</v>
      </c>
      <c r="I370" s="32">
        <v>242072</v>
      </c>
      <c r="J370" s="31">
        <v>-58822.84906023823</v>
      </c>
      <c r="K370" s="31">
        <v>183249.15093976178</v>
      </c>
      <c r="L370" s="31">
        <v>-80023</v>
      </c>
      <c r="M370" s="33">
        <v>103226.15093976178</v>
      </c>
      <c r="N370" s="32">
        <v>76185</v>
      </c>
      <c r="O370" s="31">
        <v>0</v>
      </c>
      <c r="P370" s="31">
        <v>43356</v>
      </c>
      <c r="Q370" s="31">
        <v>0</v>
      </c>
      <c r="R370" s="33">
        <v>119541</v>
      </c>
      <c r="S370" s="32">
        <v>0</v>
      </c>
      <c r="T370" s="31">
        <v>0</v>
      </c>
      <c r="U370" s="31">
        <v>77255</v>
      </c>
      <c r="V370" s="31">
        <v>38529.979640085956</v>
      </c>
      <c r="W370" s="30">
        <v>115784.97964008595</v>
      </c>
      <c r="X370" s="32">
        <v>19691.020359914044</v>
      </c>
      <c r="Y370" s="31">
        <v>8040</v>
      </c>
      <c r="Z370" s="31">
        <v>-13638</v>
      </c>
      <c r="AA370" s="31">
        <v>-10337</v>
      </c>
      <c r="AB370" s="31">
        <v>0</v>
      </c>
      <c r="AC370" s="33">
        <v>0</v>
      </c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</row>
    <row r="371" spans="1:442" s="35" customFormat="1">
      <c r="A371" s="36" t="s">
        <v>76</v>
      </c>
      <c r="B371" s="37" t="s">
        <v>151</v>
      </c>
      <c r="C371" s="27">
        <v>16271.988799999999</v>
      </c>
      <c r="D371" s="28">
        <v>1.525E-5</v>
      </c>
      <c r="E371" s="28">
        <v>1.518E-5</v>
      </c>
      <c r="F371" s="32">
        <v>183757</v>
      </c>
      <c r="G371" s="31">
        <v>212712</v>
      </c>
      <c r="H371" s="33">
        <v>159770</v>
      </c>
      <c r="I371" s="32">
        <v>11072</v>
      </c>
      <c r="J371" s="31">
        <v>-437.75686714649373</v>
      </c>
      <c r="K371" s="31">
        <v>10634.243132853506</v>
      </c>
      <c r="L371" s="31">
        <v>-3660</v>
      </c>
      <c r="M371" s="33">
        <v>6974.2431328535058</v>
      </c>
      <c r="N371" s="32">
        <v>3484</v>
      </c>
      <c r="O371" s="31">
        <v>0</v>
      </c>
      <c r="P371" s="31">
        <v>1983</v>
      </c>
      <c r="Q371" s="31">
        <v>510.13404615794428</v>
      </c>
      <c r="R371" s="33">
        <v>5977.1340461579439</v>
      </c>
      <c r="S371" s="32">
        <v>0</v>
      </c>
      <c r="T371" s="31">
        <v>0</v>
      </c>
      <c r="U371" s="31">
        <v>3533</v>
      </c>
      <c r="V371" s="31">
        <v>0</v>
      </c>
      <c r="W371" s="30">
        <v>3533</v>
      </c>
      <c r="X371" s="32">
        <v>3173.1340461579443</v>
      </c>
      <c r="Y371" s="31">
        <v>368</v>
      </c>
      <c r="Z371" s="31">
        <v>-624</v>
      </c>
      <c r="AA371" s="31">
        <v>-473</v>
      </c>
      <c r="AB371" s="31">
        <v>0</v>
      </c>
      <c r="AC371" s="33">
        <v>0</v>
      </c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</row>
    <row r="372" spans="1:442" s="35" customFormat="1">
      <c r="A372" s="36" t="s">
        <v>77</v>
      </c>
      <c r="B372" s="37" t="s">
        <v>152</v>
      </c>
      <c r="C372" s="27">
        <v>80093.980800000005</v>
      </c>
      <c r="D372" s="28">
        <v>7.6680000000000004E-5</v>
      </c>
      <c r="E372" s="28">
        <v>7.7269999999999997E-5</v>
      </c>
      <c r="F372" s="32">
        <v>923968</v>
      </c>
      <c r="G372" s="31">
        <v>1069557</v>
      </c>
      <c r="H372" s="33">
        <v>803354</v>
      </c>
      <c r="I372" s="32">
        <v>55670</v>
      </c>
      <c r="J372" s="31">
        <v>-7904.070557015586</v>
      </c>
      <c r="K372" s="31">
        <v>47765.929442984416</v>
      </c>
      <c r="L372" s="31">
        <v>-18403</v>
      </c>
      <c r="M372" s="33">
        <v>29362.929442984416</v>
      </c>
      <c r="N372" s="32">
        <v>17520</v>
      </c>
      <c r="O372" s="31">
        <v>0</v>
      </c>
      <c r="P372" s="31">
        <v>9971</v>
      </c>
      <c r="Q372" s="31">
        <v>0</v>
      </c>
      <c r="R372" s="33">
        <v>27491</v>
      </c>
      <c r="S372" s="32">
        <v>0</v>
      </c>
      <c r="T372" s="31">
        <v>0</v>
      </c>
      <c r="U372" s="31">
        <v>17767</v>
      </c>
      <c r="V372" s="31">
        <v>4008.1760082727742</v>
      </c>
      <c r="W372" s="30">
        <v>21775.176008272774</v>
      </c>
      <c r="X372" s="32">
        <v>9380.8239917272258</v>
      </c>
      <c r="Y372" s="31">
        <v>1849</v>
      </c>
      <c r="Z372" s="31">
        <v>-3136</v>
      </c>
      <c r="AA372" s="31">
        <v>-2378</v>
      </c>
      <c r="AB372" s="31">
        <v>0</v>
      </c>
      <c r="AC372" s="33">
        <v>0</v>
      </c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</row>
    <row r="373" spans="1:442" s="35" customFormat="1">
      <c r="A373" s="36" t="s">
        <v>78</v>
      </c>
      <c r="B373" s="37" t="s">
        <v>153</v>
      </c>
      <c r="C373" s="27">
        <v>28675.857599999999</v>
      </c>
      <c r="D373" s="28">
        <v>2.7549999999999999E-5</v>
      </c>
      <c r="E373" s="28">
        <v>2.8140000000000002E-5</v>
      </c>
      <c r="F373" s="32">
        <v>331968</v>
      </c>
      <c r="G373" s="31">
        <v>384276</v>
      </c>
      <c r="H373" s="33">
        <v>288633</v>
      </c>
      <c r="I373" s="32">
        <v>20001</v>
      </c>
      <c r="J373" s="31">
        <v>-6959.4567737040807</v>
      </c>
      <c r="K373" s="31">
        <v>13041.543226295918</v>
      </c>
      <c r="L373" s="31">
        <v>-6612</v>
      </c>
      <c r="M373" s="33">
        <v>6429.5432262959184</v>
      </c>
      <c r="N373" s="32">
        <v>6295</v>
      </c>
      <c r="O373" s="31">
        <v>0</v>
      </c>
      <c r="P373" s="31">
        <v>3582</v>
      </c>
      <c r="Q373" s="31">
        <v>0</v>
      </c>
      <c r="R373" s="33">
        <v>9877</v>
      </c>
      <c r="S373" s="32">
        <v>0</v>
      </c>
      <c r="T373" s="31">
        <v>0</v>
      </c>
      <c r="U373" s="31">
        <v>6383</v>
      </c>
      <c r="V373" s="31">
        <v>3789.8353471056589</v>
      </c>
      <c r="W373" s="30">
        <v>10172.835347105658</v>
      </c>
      <c r="X373" s="32">
        <v>1021.1646528943411</v>
      </c>
      <c r="Y373" s="31">
        <v>664</v>
      </c>
      <c r="Z373" s="31">
        <v>-1127</v>
      </c>
      <c r="AA373" s="31">
        <v>-853.99999999999909</v>
      </c>
      <c r="AB373" s="31">
        <v>0</v>
      </c>
      <c r="AC373" s="33">
        <v>0</v>
      </c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</row>
    <row r="374" spans="1:442" s="35" customFormat="1">
      <c r="A374" s="36" t="s">
        <v>79</v>
      </c>
      <c r="B374" s="37" t="s">
        <v>154</v>
      </c>
      <c r="C374" s="27">
        <v>27412.162800000002</v>
      </c>
      <c r="D374" s="28">
        <v>2.6230000000000001E-5</v>
      </c>
      <c r="E374" s="28">
        <v>2.6630000000000001E-5</v>
      </c>
      <c r="F374" s="32">
        <v>316063</v>
      </c>
      <c r="G374" s="31">
        <v>365864</v>
      </c>
      <c r="H374" s="33">
        <v>274804</v>
      </c>
      <c r="I374" s="32">
        <v>19043</v>
      </c>
      <c r="J374" s="31">
        <v>-7318.4339765736349</v>
      </c>
      <c r="K374" s="31">
        <v>11724.566023426365</v>
      </c>
      <c r="L374" s="31">
        <v>-6295</v>
      </c>
      <c r="M374" s="33">
        <v>5429.5660234263651</v>
      </c>
      <c r="N374" s="32">
        <v>5993</v>
      </c>
      <c r="O374" s="31">
        <v>0</v>
      </c>
      <c r="P374" s="31">
        <v>3411</v>
      </c>
      <c r="Q374" s="31">
        <v>0</v>
      </c>
      <c r="R374" s="33">
        <v>9404</v>
      </c>
      <c r="S374" s="32">
        <v>0</v>
      </c>
      <c r="T374" s="31">
        <v>0</v>
      </c>
      <c r="U374" s="31">
        <v>6077</v>
      </c>
      <c r="V374" s="31">
        <v>2570.2281425415349</v>
      </c>
      <c r="W374" s="30">
        <v>8647.2281425415349</v>
      </c>
      <c r="X374" s="32">
        <v>2009.7718574584651</v>
      </c>
      <c r="Y374" s="31">
        <v>632</v>
      </c>
      <c r="Z374" s="31">
        <v>-1073</v>
      </c>
      <c r="AA374" s="31">
        <v>-812</v>
      </c>
      <c r="AB374" s="31">
        <v>0</v>
      </c>
      <c r="AC374" s="33">
        <v>0</v>
      </c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</row>
    <row r="375" spans="1:442" s="35" customFormat="1">
      <c r="A375" s="36" t="s">
        <v>80</v>
      </c>
      <c r="B375" s="37" t="s">
        <v>155</v>
      </c>
      <c r="C375" s="27">
        <v>87739.590799999991</v>
      </c>
      <c r="D375" s="28">
        <v>8.4170000000000002E-5</v>
      </c>
      <c r="E375" s="28">
        <v>8.5680000000000006E-5</v>
      </c>
      <c r="F375" s="32">
        <v>1014220</v>
      </c>
      <c r="G375" s="31">
        <v>1174029</v>
      </c>
      <c r="H375" s="33">
        <v>881825</v>
      </c>
      <c r="I375" s="32">
        <v>61108</v>
      </c>
      <c r="J375" s="31">
        <v>-23543.991093722143</v>
      </c>
      <c r="K375" s="31">
        <v>37564.008906277857</v>
      </c>
      <c r="L375" s="31">
        <v>-20201</v>
      </c>
      <c r="M375" s="33">
        <v>17363.008906277857</v>
      </c>
      <c r="N375" s="32">
        <v>19232</v>
      </c>
      <c r="O375" s="31">
        <v>0</v>
      </c>
      <c r="P375" s="31">
        <v>10945</v>
      </c>
      <c r="Q375" s="31">
        <v>0</v>
      </c>
      <c r="R375" s="33">
        <v>30177</v>
      </c>
      <c r="S375" s="32">
        <v>0</v>
      </c>
      <c r="T375" s="31">
        <v>0</v>
      </c>
      <c r="U375" s="31">
        <v>19502</v>
      </c>
      <c r="V375" s="31">
        <v>9734.8139233477268</v>
      </c>
      <c r="W375" s="30">
        <v>29236.813923347727</v>
      </c>
      <c r="X375" s="32">
        <v>4962.1860766522732</v>
      </c>
      <c r="Y375" s="31">
        <v>2030</v>
      </c>
      <c r="Z375" s="31">
        <v>-3443</v>
      </c>
      <c r="AA375" s="31">
        <v>-2608.9999999999982</v>
      </c>
      <c r="AB375" s="31">
        <v>0</v>
      </c>
      <c r="AC375" s="33">
        <v>0</v>
      </c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</row>
    <row r="376" spans="1:442" s="35" customFormat="1">
      <c r="A376" s="36" t="s">
        <v>81</v>
      </c>
      <c r="B376" s="37" t="s">
        <v>448</v>
      </c>
      <c r="C376" s="27">
        <v>81088.68299999999</v>
      </c>
      <c r="D376" s="28">
        <v>9.1650000000000005E-5</v>
      </c>
      <c r="E376" s="28">
        <v>9.2910000000000003E-5</v>
      </c>
      <c r="F376" s="32">
        <v>1104352</v>
      </c>
      <c r="G376" s="31">
        <v>1278363</v>
      </c>
      <c r="H376" s="33">
        <v>960191</v>
      </c>
      <c r="I376" s="32">
        <v>66538</v>
      </c>
      <c r="J376" s="31">
        <v>-25000.951584448212</v>
      </c>
      <c r="K376" s="31">
        <v>41537.048415551792</v>
      </c>
      <c r="L376" s="31">
        <v>-21996</v>
      </c>
      <c r="M376" s="33">
        <v>19541.048415551792</v>
      </c>
      <c r="N376" s="32">
        <v>20941</v>
      </c>
      <c r="O376" s="31">
        <v>0</v>
      </c>
      <c r="P376" s="31">
        <v>11917</v>
      </c>
      <c r="Q376" s="31">
        <v>0</v>
      </c>
      <c r="R376" s="33">
        <v>32858</v>
      </c>
      <c r="S376" s="32">
        <v>0</v>
      </c>
      <c r="T376" s="31">
        <v>0</v>
      </c>
      <c r="U376" s="31">
        <v>21235</v>
      </c>
      <c r="V376" s="31">
        <v>15300.533996473843</v>
      </c>
      <c r="W376" s="30">
        <v>36535.533996473845</v>
      </c>
      <c r="X376" s="32">
        <v>702.46600352615678</v>
      </c>
      <c r="Y376" s="31">
        <v>2210</v>
      </c>
      <c r="Z376" s="31">
        <v>-3749</v>
      </c>
      <c r="AA376" s="31">
        <v>-2841</v>
      </c>
      <c r="AB376" s="31">
        <v>0</v>
      </c>
      <c r="AC376" s="33">
        <v>0</v>
      </c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</row>
    <row r="377" spans="1:442" s="35" customFormat="1">
      <c r="A377" s="36" t="s">
        <v>106</v>
      </c>
      <c r="B377" s="37" t="s">
        <v>156</v>
      </c>
      <c r="C377" s="27">
        <v>995.78</v>
      </c>
      <c r="D377" s="28">
        <v>8.9999999999999996E-7</v>
      </c>
      <c r="E377" s="28">
        <v>1.1200000000000001E-6</v>
      </c>
      <c r="F377" s="32">
        <v>10845</v>
      </c>
      <c r="G377" s="31">
        <v>12553</v>
      </c>
      <c r="H377" s="33">
        <v>9429</v>
      </c>
      <c r="I377" s="32">
        <v>653</v>
      </c>
      <c r="J377" s="31">
        <v>-467.42015958577076</v>
      </c>
      <c r="K377" s="31">
        <v>185.57984041422924</v>
      </c>
      <c r="L377" s="31">
        <v>-216</v>
      </c>
      <c r="M377" s="33">
        <v>-30.420159585770762</v>
      </c>
      <c r="N377" s="32">
        <v>206</v>
      </c>
      <c r="O377" s="31">
        <v>0</v>
      </c>
      <c r="P377" s="31">
        <v>117</v>
      </c>
      <c r="Q377" s="31">
        <v>0</v>
      </c>
      <c r="R377" s="33">
        <v>323</v>
      </c>
      <c r="S377" s="32">
        <v>0</v>
      </c>
      <c r="T377" s="31">
        <v>0</v>
      </c>
      <c r="U377" s="31">
        <v>209</v>
      </c>
      <c r="V377" s="31">
        <v>1316.7015608451286</v>
      </c>
      <c r="W377" s="30">
        <v>1525.7015608451286</v>
      </c>
      <c r="X377" s="32">
        <v>-1159.7015608451286</v>
      </c>
      <c r="Y377" s="31">
        <v>22</v>
      </c>
      <c r="Z377" s="31">
        <v>-37</v>
      </c>
      <c r="AA377" s="31">
        <v>-28</v>
      </c>
      <c r="AB377" s="31">
        <v>0</v>
      </c>
      <c r="AC377" s="33">
        <v>0</v>
      </c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</row>
    <row r="378" spans="1:442" s="35" customFormat="1">
      <c r="A378" s="36" t="s">
        <v>82</v>
      </c>
      <c r="B378" s="37" t="s">
        <v>449</v>
      </c>
      <c r="C378" s="27">
        <v>106295.61079999999</v>
      </c>
      <c r="D378" s="28">
        <v>1.009E-4</v>
      </c>
      <c r="E378" s="28">
        <v>1.0281E-4</v>
      </c>
      <c r="F378" s="32">
        <v>1215811</v>
      </c>
      <c r="G378" s="31">
        <v>1407385</v>
      </c>
      <c r="H378" s="33">
        <v>1057100</v>
      </c>
      <c r="I378" s="32">
        <v>73254</v>
      </c>
      <c r="J378" s="31">
        <v>8798.1785387917207</v>
      </c>
      <c r="K378" s="31">
        <v>82052.178538791719</v>
      </c>
      <c r="L378" s="31">
        <v>-24216</v>
      </c>
      <c r="M378" s="33">
        <v>57836.178538791719</v>
      </c>
      <c r="N378" s="32">
        <v>23054</v>
      </c>
      <c r="O378" s="31">
        <v>0</v>
      </c>
      <c r="P378" s="31">
        <v>13120</v>
      </c>
      <c r="Q378" s="31">
        <v>0</v>
      </c>
      <c r="R378" s="33">
        <v>36174</v>
      </c>
      <c r="S378" s="32">
        <v>0</v>
      </c>
      <c r="T378" s="31">
        <v>0</v>
      </c>
      <c r="U378" s="31">
        <v>23378</v>
      </c>
      <c r="V378" s="31">
        <v>11733.60008670975</v>
      </c>
      <c r="W378" s="30">
        <v>35111.600086709746</v>
      </c>
      <c r="X378" s="32">
        <v>5884.39991329025</v>
      </c>
      <c r="Y378" s="31">
        <v>2433</v>
      </c>
      <c r="Z378" s="31">
        <v>-4127</v>
      </c>
      <c r="AA378" s="31">
        <v>-3128</v>
      </c>
      <c r="AB378" s="31">
        <v>0</v>
      </c>
      <c r="AC378" s="33">
        <v>0</v>
      </c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</row>
    <row r="379" spans="1:442" s="35" customFormat="1">
      <c r="A379" s="36" t="s">
        <v>83</v>
      </c>
      <c r="B379" s="37" t="s">
        <v>450</v>
      </c>
      <c r="C379" s="27">
        <v>28390.516000000003</v>
      </c>
      <c r="D379" s="28">
        <v>2.7059999999999998E-5</v>
      </c>
      <c r="E379" s="28">
        <v>2.7699999999999999E-5</v>
      </c>
      <c r="F379" s="32">
        <v>326064</v>
      </c>
      <c r="G379" s="31">
        <v>377441</v>
      </c>
      <c r="H379" s="33">
        <v>283500</v>
      </c>
      <c r="I379" s="32">
        <v>19646</v>
      </c>
      <c r="J379" s="31">
        <v>-1981.7389010045026</v>
      </c>
      <c r="K379" s="31">
        <v>17664.261098995499</v>
      </c>
      <c r="L379" s="31">
        <v>-6494</v>
      </c>
      <c r="M379" s="33">
        <v>11170.261098995499</v>
      </c>
      <c r="N379" s="32">
        <v>6183</v>
      </c>
      <c r="O379" s="31">
        <v>0</v>
      </c>
      <c r="P379" s="31">
        <v>3519</v>
      </c>
      <c r="Q379" s="31">
        <v>0</v>
      </c>
      <c r="R379" s="33">
        <v>9702</v>
      </c>
      <c r="S379" s="32">
        <v>0</v>
      </c>
      <c r="T379" s="31">
        <v>0</v>
      </c>
      <c r="U379" s="31">
        <v>6270</v>
      </c>
      <c r="V379" s="31">
        <v>3981.1399113476937</v>
      </c>
      <c r="W379" s="30">
        <v>10251.139911347695</v>
      </c>
      <c r="X379" s="32">
        <v>743.86008865230633</v>
      </c>
      <c r="Y379" s="31">
        <v>652</v>
      </c>
      <c r="Z379" s="31">
        <v>-1107</v>
      </c>
      <c r="AA379" s="31">
        <v>-838.00000000000091</v>
      </c>
      <c r="AB379" s="31">
        <v>0</v>
      </c>
      <c r="AC379" s="33">
        <v>0</v>
      </c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</row>
    <row r="380" spans="1:442" s="35" customFormat="1">
      <c r="A380" s="36" t="s">
        <v>84</v>
      </c>
      <c r="B380" s="37" t="s">
        <v>157</v>
      </c>
      <c r="C380" s="27">
        <v>7489.2420000000002</v>
      </c>
      <c r="D380" s="28">
        <v>7.2200000000000003E-6</v>
      </c>
      <c r="E380" s="28">
        <v>7.3300000000000001E-6</v>
      </c>
      <c r="F380" s="32">
        <v>86999</v>
      </c>
      <c r="G380" s="31">
        <v>100707</v>
      </c>
      <c r="H380" s="33">
        <v>75642</v>
      </c>
      <c r="I380" s="32">
        <v>5242</v>
      </c>
      <c r="J380" s="31">
        <v>-1475.7270055117845</v>
      </c>
      <c r="K380" s="31">
        <v>3766.2729944882158</v>
      </c>
      <c r="L380" s="31">
        <v>-1733</v>
      </c>
      <c r="M380" s="33">
        <v>2033.2729944882158</v>
      </c>
      <c r="N380" s="32">
        <v>1650</v>
      </c>
      <c r="O380" s="31">
        <v>0</v>
      </c>
      <c r="P380" s="31">
        <v>939</v>
      </c>
      <c r="Q380" s="31">
        <v>0</v>
      </c>
      <c r="R380" s="33">
        <v>2589</v>
      </c>
      <c r="S380" s="32">
        <v>0</v>
      </c>
      <c r="T380" s="31">
        <v>0</v>
      </c>
      <c r="U380" s="31">
        <v>1673</v>
      </c>
      <c r="V380" s="31">
        <v>734.20621396307547</v>
      </c>
      <c r="W380" s="30">
        <v>2407.2062139630752</v>
      </c>
      <c r="X380" s="32">
        <v>526.79378603692453</v>
      </c>
      <c r="Y380" s="31">
        <v>174</v>
      </c>
      <c r="Z380" s="31">
        <v>-295</v>
      </c>
      <c r="AA380" s="31">
        <v>-223.99999999999977</v>
      </c>
      <c r="AB380" s="31">
        <v>0</v>
      </c>
      <c r="AC380" s="33">
        <v>0</v>
      </c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</row>
    <row r="381" spans="1:442" s="35" customFormat="1">
      <c r="A381" s="36" t="s">
        <v>107</v>
      </c>
      <c r="B381" s="37" t="s">
        <v>158</v>
      </c>
      <c r="C381" s="27">
        <v>1279.1844000000001</v>
      </c>
      <c r="D381" s="28">
        <v>1.22E-6</v>
      </c>
      <c r="E381" s="28">
        <v>1.24E-6</v>
      </c>
      <c r="F381" s="32">
        <v>14701</v>
      </c>
      <c r="G381" s="31">
        <v>17017</v>
      </c>
      <c r="H381" s="33">
        <v>12782</v>
      </c>
      <c r="I381" s="32">
        <v>886</v>
      </c>
      <c r="J381" s="31">
        <v>-200.34987508290268</v>
      </c>
      <c r="K381" s="31">
        <v>685.65012491709729</v>
      </c>
      <c r="L381" s="31">
        <v>-293</v>
      </c>
      <c r="M381" s="33">
        <v>392.65012491709729</v>
      </c>
      <c r="N381" s="32">
        <v>279</v>
      </c>
      <c r="O381" s="31">
        <v>0</v>
      </c>
      <c r="P381" s="31">
        <v>159</v>
      </c>
      <c r="Q381" s="31">
        <v>0</v>
      </c>
      <c r="R381" s="33">
        <v>438</v>
      </c>
      <c r="S381" s="32">
        <v>0</v>
      </c>
      <c r="T381" s="31">
        <v>0</v>
      </c>
      <c r="U381" s="31">
        <v>283</v>
      </c>
      <c r="V381" s="31">
        <v>125.99154237538464</v>
      </c>
      <c r="W381" s="30">
        <v>408.99154237538465</v>
      </c>
      <c r="X381" s="32">
        <v>87.00845762461536</v>
      </c>
      <c r="Y381" s="31">
        <v>29</v>
      </c>
      <c r="Z381" s="31">
        <v>-50</v>
      </c>
      <c r="AA381" s="31">
        <v>-37.000000000000014</v>
      </c>
      <c r="AB381" s="31">
        <v>0</v>
      </c>
      <c r="AC381" s="33">
        <v>0</v>
      </c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</row>
    <row r="382" spans="1:442" s="35" customFormat="1">
      <c r="A382" s="36" t="s">
        <v>85</v>
      </c>
      <c r="B382" s="37" t="s">
        <v>451</v>
      </c>
      <c r="C382" s="27">
        <v>103164.0092</v>
      </c>
      <c r="D382" s="28">
        <v>9.7819999999999995E-5</v>
      </c>
      <c r="E382" s="28">
        <v>9.4790000000000006E-5</v>
      </c>
      <c r="F382" s="32">
        <v>1178698</v>
      </c>
      <c r="G382" s="31">
        <v>1364424</v>
      </c>
      <c r="H382" s="33">
        <v>1024832</v>
      </c>
      <c r="I382" s="32">
        <v>71018</v>
      </c>
      <c r="J382" s="31">
        <v>34182.794288778081</v>
      </c>
      <c r="K382" s="31">
        <v>105200.79428877808</v>
      </c>
      <c r="L382" s="31">
        <v>-23477</v>
      </c>
      <c r="M382" s="33">
        <v>81723.794288778081</v>
      </c>
      <c r="N382" s="32">
        <v>22351</v>
      </c>
      <c r="O382" s="31">
        <v>0</v>
      </c>
      <c r="P382" s="31">
        <v>12720</v>
      </c>
      <c r="Q382" s="31">
        <v>18390.199208957889</v>
      </c>
      <c r="R382" s="33">
        <v>53461.199208957885</v>
      </c>
      <c r="S382" s="32">
        <v>0</v>
      </c>
      <c r="T382" s="31">
        <v>0</v>
      </c>
      <c r="U382" s="31">
        <v>22665</v>
      </c>
      <c r="V382" s="31">
        <v>0</v>
      </c>
      <c r="W382" s="30">
        <v>22665</v>
      </c>
      <c r="X382" s="32">
        <v>35471.199208957885</v>
      </c>
      <c r="Y382" s="31">
        <v>2359</v>
      </c>
      <c r="Z382" s="31">
        <v>-4001</v>
      </c>
      <c r="AA382" s="31">
        <v>-3033</v>
      </c>
      <c r="AB382" s="31">
        <v>0</v>
      </c>
      <c r="AC382" s="33">
        <v>0</v>
      </c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</row>
    <row r="383" spans="1:442" s="35" customFormat="1">
      <c r="A383" s="36" t="s">
        <v>86</v>
      </c>
      <c r="B383" s="37" t="s">
        <v>452</v>
      </c>
      <c r="C383" s="27">
        <v>46688.113200000007</v>
      </c>
      <c r="D383" s="28">
        <v>4.4409999999999997E-5</v>
      </c>
      <c r="E383" s="28">
        <v>4.4780000000000002E-5</v>
      </c>
      <c r="F383" s="32">
        <v>535126</v>
      </c>
      <c r="G383" s="31">
        <v>619445</v>
      </c>
      <c r="H383" s="33">
        <v>465271</v>
      </c>
      <c r="I383" s="32">
        <v>32242</v>
      </c>
      <c r="J383" s="31">
        <v>-5544.1619803290378</v>
      </c>
      <c r="K383" s="31">
        <v>26697.838019670962</v>
      </c>
      <c r="L383" s="31">
        <v>-10658</v>
      </c>
      <c r="M383" s="33">
        <v>16039.838019670962</v>
      </c>
      <c r="N383" s="32">
        <v>10147</v>
      </c>
      <c r="O383" s="31">
        <v>0</v>
      </c>
      <c r="P383" s="31">
        <v>5775</v>
      </c>
      <c r="Q383" s="31">
        <v>0</v>
      </c>
      <c r="R383" s="33">
        <v>15922</v>
      </c>
      <c r="S383" s="32">
        <v>0</v>
      </c>
      <c r="T383" s="31">
        <v>0</v>
      </c>
      <c r="U383" s="31">
        <v>10290</v>
      </c>
      <c r="V383" s="31">
        <v>2347.006858030792</v>
      </c>
      <c r="W383" s="30">
        <v>12637.006858030793</v>
      </c>
      <c r="X383" s="32">
        <v>5407.9931419692075</v>
      </c>
      <c r="Y383" s="31">
        <v>1071</v>
      </c>
      <c r="Z383" s="31">
        <v>-1816</v>
      </c>
      <c r="AA383" s="31">
        <v>-1378</v>
      </c>
      <c r="AB383" s="31">
        <v>0</v>
      </c>
      <c r="AC383" s="33">
        <v>0</v>
      </c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</row>
    <row r="384" spans="1:442" s="35" customFormat="1">
      <c r="A384" s="36" t="s">
        <v>87</v>
      </c>
      <c r="B384" s="37" t="s">
        <v>159</v>
      </c>
      <c r="C384" s="27">
        <v>41156.963599999995</v>
      </c>
      <c r="D384" s="28">
        <v>3.9570000000000002E-5</v>
      </c>
      <c r="E384" s="28">
        <v>4.0309999999999999E-5</v>
      </c>
      <c r="F384" s="32">
        <v>476805</v>
      </c>
      <c r="G384" s="31">
        <v>551935</v>
      </c>
      <c r="H384" s="33">
        <v>414564</v>
      </c>
      <c r="I384" s="32">
        <v>28728</v>
      </c>
      <c r="J384" s="31">
        <v>-28527.977562051481</v>
      </c>
      <c r="K384" s="31">
        <v>200.02243794851893</v>
      </c>
      <c r="L384" s="31">
        <v>-9497</v>
      </c>
      <c r="M384" s="33">
        <v>-9296.9775620514811</v>
      </c>
      <c r="N384" s="32">
        <v>9041</v>
      </c>
      <c r="O384" s="31">
        <v>0</v>
      </c>
      <c r="P384" s="31">
        <v>5145</v>
      </c>
      <c r="Q384" s="31">
        <v>0</v>
      </c>
      <c r="R384" s="33">
        <v>14186</v>
      </c>
      <c r="S384" s="32">
        <v>0</v>
      </c>
      <c r="T384" s="31">
        <v>0</v>
      </c>
      <c r="U384" s="31">
        <v>9168</v>
      </c>
      <c r="V384" s="31">
        <v>4804.2542795999789</v>
      </c>
      <c r="W384" s="30">
        <v>13972.25427959998</v>
      </c>
      <c r="X384" s="32">
        <v>2104.7457204000211</v>
      </c>
      <c r="Y384" s="31">
        <v>954</v>
      </c>
      <c r="Z384" s="31">
        <v>-1619</v>
      </c>
      <c r="AA384" s="31">
        <v>-1226</v>
      </c>
      <c r="AB384" s="31">
        <v>0</v>
      </c>
      <c r="AC384" s="33">
        <v>0</v>
      </c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</row>
    <row r="385" spans="1:442" s="35" customFormat="1">
      <c r="A385" s="36" t="s">
        <v>108</v>
      </c>
      <c r="B385" s="37" t="s">
        <v>160</v>
      </c>
      <c r="C385" s="27">
        <v>1829.94</v>
      </c>
      <c r="D385" s="28">
        <v>1.6500000000000001E-6</v>
      </c>
      <c r="E385" s="28">
        <v>8.7000000000000003E-7</v>
      </c>
      <c r="F385" s="32">
        <v>19882</v>
      </c>
      <c r="G385" s="31">
        <v>23015</v>
      </c>
      <c r="H385" s="33">
        <v>17287</v>
      </c>
      <c r="I385" s="32">
        <v>1198</v>
      </c>
      <c r="J385" s="31">
        <v>10687.498439457333</v>
      </c>
      <c r="K385" s="31">
        <v>11885.498439457333</v>
      </c>
      <c r="L385" s="31">
        <v>-396</v>
      </c>
      <c r="M385" s="33">
        <v>11489.498439457333</v>
      </c>
      <c r="N385" s="32">
        <v>377</v>
      </c>
      <c r="O385" s="31">
        <v>0</v>
      </c>
      <c r="P385" s="31">
        <v>215</v>
      </c>
      <c r="Q385" s="31">
        <v>4790.056134283077</v>
      </c>
      <c r="R385" s="33">
        <v>5382.056134283077</v>
      </c>
      <c r="S385" s="32">
        <v>0</v>
      </c>
      <c r="T385" s="31">
        <v>0</v>
      </c>
      <c r="U385" s="31">
        <v>382</v>
      </c>
      <c r="V385" s="31">
        <v>0</v>
      </c>
      <c r="W385" s="30">
        <v>382</v>
      </c>
      <c r="X385" s="32">
        <v>5078.056134283077</v>
      </c>
      <c r="Y385" s="31">
        <v>40</v>
      </c>
      <c r="Z385" s="31">
        <v>-67</v>
      </c>
      <c r="AA385" s="31">
        <v>-51</v>
      </c>
      <c r="AB385" s="31">
        <v>0</v>
      </c>
      <c r="AC385" s="33">
        <v>0</v>
      </c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</row>
    <row r="386" spans="1:442" s="35" customFormat="1">
      <c r="A386" s="36" t="s">
        <v>88</v>
      </c>
      <c r="B386" s="37" t="s">
        <v>161</v>
      </c>
      <c r="C386" s="27">
        <v>29313.1888</v>
      </c>
      <c r="D386" s="28">
        <v>2.762E-5</v>
      </c>
      <c r="E386" s="28">
        <v>2.3859999999999999E-5</v>
      </c>
      <c r="F386" s="32">
        <v>332812</v>
      </c>
      <c r="G386" s="31">
        <v>385252</v>
      </c>
      <c r="H386" s="33">
        <v>289367</v>
      </c>
      <c r="I386" s="32">
        <v>20052</v>
      </c>
      <c r="J386" s="31">
        <v>22092.07982458331</v>
      </c>
      <c r="K386" s="31">
        <v>42144.079824583314</v>
      </c>
      <c r="L386" s="31">
        <v>-6629</v>
      </c>
      <c r="M386" s="33">
        <v>35515.079824583314</v>
      </c>
      <c r="N386" s="32">
        <v>6311</v>
      </c>
      <c r="O386" s="31">
        <v>0</v>
      </c>
      <c r="P386" s="31">
        <v>3591</v>
      </c>
      <c r="Q386" s="31">
        <v>22959.221889087188</v>
      </c>
      <c r="R386" s="33">
        <v>32861.221889087188</v>
      </c>
      <c r="S386" s="32">
        <v>0</v>
      </c>
      <c r="T386" s="31">
        <v>0</v>
      </c>
      <c r="U386" s="31">
        <v>6400</v>
      </c>
      <c r="V386" s="31">
        <v>0</v>
      </c>
      <c r="W386" s="30">
        <v>6400</v>
      </c>
      <c r="X386" s="32">
        <v>27782.221889087188</v>
      </c>
      <c r="Y386" s="31">
        <v>666</v>
      </c>
      <c r="Z386" s="31">
        <v>-1130</v>
      </c>
      <c r="AA386" s="31">
        <v>-857</v>
      </c>
      <c r="AB386" s="31">
        <v>0</v>
      </c>
      <c r="AC386" s="33">
        <v>0</v>
      </c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</row>
    <row r="387" spans="1:442" s="35" customFormat="1">
      <c r="A387" s="36" t="s">
        <v>89</v>
      </c>
      <c r="B387" s="37" t="s">
        <v>162</v>
      </c>
      <c r="C387" s="27">
        <v>28170.848399999999</v>
      </c>
      <c r="D387" s="28">
        <v>2.6950000000000001E-5</v>
      </c>
      <c r="E387" s="28">
        <v>2.73E-5</v>
      </c>
      <c r="F387" s="32">
        <v>324739</v>
      </c>
      <c r="G387" s="31">
        <v>375907</v>
      </c>
      <c r="H387" s="33">
        <v>282347</v>
      </c>
      <c r="I387" s="32">
        <v>19566</v>
      </c>
      <c r="J387" s="31">
        <v>1666.8954719738085</v>
      </c>
      <c r="K387" s="31">
        <v>21232.89547197381</v>
      </c>
      <c r="L387" s="31">
        <v>-6468</v>
      </c>
      <c r="M387" s="33">
        <v>14764.89547197381</v>
      </c>
      <c r="N387" s="32">
        <v>6158</v>
      </c>
      <c r="O387" s="31">
        <v>0</v>
      </c>
      <c r="P387" s="31">
        <v>3504</v>
      </c>
      <c r="Q387" s="31">
        <v>0</v>
      </c>
      <c r="R387" s="33">
        <v>9662</v>
      </c>
      <c r="S387" s="32">
        <v>0</v>
      </c>
      <c r="T387" s="31">
        <v>0</v>
      </c>
      <c r="U387" s="31">
        <v>6244</v>
      </c>
      <c r="V387" s="31">
        <v>2266.6120711179401</v>
      </c>
      <c r="W387" s="30">
        <v>8510.6120711179392</v>
      </c>
      <c r="X387" s="32">
        <v>2439.3879288820599</v>
      </c>
      <c r="Y387" s="31">
        <v>650</v>
      </c>
      <c r="Z387" s="31">
        <v>-1102</v>
      </c>
      <c r="AA387" s="31">
        <v>-835.99999999999909</v>
      </c>
      <c r="AB387" s="31">
        <v>0</v>
      </c>
      <c r="AC387" s="33">
        <v>0</v>
      </c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</row>
    <row r="388" spans="1:442" s="35" customFormat="1">
      <c r="A388" s="36" t="s">
        <v>90</v>
      </c>
      <c r="B388" s="37" t="s">
        <v>453</v>
      </c>
      <c r="C388" s="27">
        <v>58606.778000000006</v>
      </c>
      <c r="D388" s="28">
        <v>5.6450000000000003E-5</v>
      </c>
      <c r="E388" s="28">
        <v>6.037E-5</v>
      </c>
      <c r="F388" s="32">
        <v>680204</v>
      </c>
      <c r="G388" s="31">
        <v>787382</v>
      </c>
      <c r="H388" s="33">
        <v>591410</v>
      </c>
      <c r="I388" s="32">
        <v>40983</v>
      </c>
      <c r="J388" s="31">
        <v>-31288.452802056261</v>
      </c>
      <c r="K388" s="31">
        <v>9694.5471979437389</v>
      </c>
      <c r="L388" s="31">
        <v>-13548</v>
      </c>
      <c r="M388" s="33">
        <v>-3853.4528020562611</v>
      </c>
      <c r="N388" s="32">
        <v>12898</v>
      </c>
      <c r="O388" s="31">
        <v>0</v>
      </c>
      <c r="P388" s="31">
        <v>7340</v>
      </c>
      <c r="Q388" s="31">
        <v>0</v>
      </c>
      <c r="R388" s="33">
        <v>20238</v>
      </c>
      <c r="S388" s="32">
        <v>0</v>
      </c>
      <c r="T388" s="31">
        <v>0</v>
      </c>
      <c r="U388" s="31">
        <v>13079</v>
      </c>
      <c r="V388" s="31">
        <v>24338.484888096387</v>
      </c>
      <c r="W388" s="30">
        <v>37417.484888096384</v>
      </c>
      <c r="X388" s="32">
        <v>-14481.484888096387</v>
      </c>
      <c r="Y388" s="31">
        <v>1361</v>
      </c>
      <c r="Z388" s="31">
        <v>-2309</v>
      </c>
      <c r="AA388" s="31">
        <v>-1750</v>
      </c>
      <c r="AB388" s="31">
        <v>0</v>
      </c>
      <c r="AC388" s="33">
        <v>0</v>
      </c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</row>
    <row r="389" spans="1:442" s="35" customFormat="1">
      <c r="A389" s="36" t="s">
        <v>91</v>
      </c>
      <c r="B389" s="37" t="s">
        <v>163</v>
      </c>
      <c r="C389" s="27">
        <v>0</v>
      </c>
      <c r="D389" s="28">
        <v>0</v>
      </c>
      <c r="E389" s="28">
        <v>0</v>
      </c>
      <c r="F389" s="32">
        <v>0</v>
      </c>
      <c r="G389" s="31">
        <v>0</v>
      </c>
      <c r="H389" s="33">
        <v>0</v>
      </c>
      <c r="I389" s="32">
        <v>0</v>
      </c>
      <c r="J389" s="31">
        <v>0</v>
      </c>
      <c r="K389" s="31">
        <v>0</v>
      </c>
      <c r="L389" s="31">
        <v>0</v>
      </c>
      <c r="M389" s="33">
        <v>0</v>
      </c>
      <c r="N389" s="32">
        <v>0</v>
      </c>
      <c r="O389" s="31">
        <v>0</v>
      </c>
      <c r="P389" s="31">
        <v>0</v>
      </c>
      <c r="Q389" s="31">
        <v>0</v>
      </c>
      <c r="R389" s="33">
        <v>0</v>
      </c>
      <c r="S389" s="32">
        <v>0</v>
      </c>
      <c r="T389" s="31">
        <v>0</v>
      </c>
      <c r="U389" s="31">
        <v>0</v>
      </c>
      <c r="V389" s="31">
        <v>0</v>
      </c>
      <c r="W389" s="30">
        <v>0</v>
      </c>
      <c r="X389" s="32">
        <v>0</v>
      </c>
      <c r="Y389" s="31">
        <v>0</v>
      </c>
      <c r="Z389" s="31">
        <v>0</v>
      </c>
      <c r="AA389" s="31">
        <v>0</v>
      </c>
      <c r="AB389" s="31">
        <v>0</v>
      </c>
      <c r="AC389" s="33">
        <v>0</v>
      </c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</row>
    <row r="390" spans="1:442" s="35" customFormat="1">
      <c r="A390" s="36" t="s">
        <v>92</v>
      </c>
      <c r="B390" s="37" t="s">
        <v>454</v>
      </c>
      <c r="C390" s="27">
        <v>44749.587599999999</v>
      </c>
      <c r="D390" s="28">
        <v>4.3149999999999999E-5</v>
      </c>
      <c r="E390" s="28">
        <v>4.9060000000000001E-5</v>
      </c>
      <c r="F390" s="32">
        <v>519943</v>
      </c>
      <c r="G390" s="31">
        <v>601870</v>
      </c>
      <c r="H390" s="33">
        <v>452070</v>
      </c>
      <c r="I390" s="32">
        <v>31327</v>
      </c>
      <c r="J390" s="31">
        <v>-44834.407865561734</v>
      </c>
      <c r="K390" s="31">
        <v>-13507.407865561734</v>
      </c>
      <c r="L390" s="31">
        <v>-10356</v>
      </c>
      <c r="M390" s="33">
        <v>-23863.407865561734</v>
      </c>
      <c r="N390" s="32">
        <v>9859</v>
      </c>
      <c r="O390" s="31">
        <v>0</v>
      </c>
      <c r="P390" s="31">
        <v>5611</v>
      </c>
      <c r="Q390" s="31">
        <v>0</v>
      </c>
      <c r="R390" s="33">
        <v>15470</v>
      </c>
      <c r="S390" s="32">
        <v>0</v>
      </c>
      <c r="T390" s="31">
        <v>0</v>
      </c>
      <c r="U390" s="31">
        <v>9998</v>
      </c>
      <c r="V390" s="31">
        <v>36360.413954555908</v>
      </c>
      <c r="W390" s="30">
        <v>46358.413954555908</v>
      </c>
      <c r="X390" s="32">
        <v>-28825.413954555908</v>
      </c>
      <c r="Y390" s="31">
        <v>1040</v>
      </c>
      <c r="Z390" s="31">
        <v>-1765</v>
      </c>
      <c r="AA390" s="31">
        <v>-1338</v>
      </c>
      <c r="AB390" s="31">
        <v>0</v>
      </c>
      <c r="AC390" s="33">
        <v>0</v>
      </c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</row>
    <row r="391" spans="1:442" s="35" customFormat="1">
      <c r="A391" s="36" t="s">
        <v>93</v>
      </c>
      <c r="B391" s="37" t="s">
        <v>455</v>
      </c>
      <c r="C391" s="27">
        <v>41790.497600000002</v>
      </c>
      <c r="D391" s="28">
        <v>3.9929999999999999E-5</v>
      </c>
      <c r="E391" s="28">
        <v>3.8909999999999998E-5</v>
      </c>
      <c r="F391" s="32">
        <v>481143</v>
      </c>
      <c r="G391" s="31">
        <v>556956</v>
      </c>
      <c r="H391" s="33">
        <v>418335</v>
      </c>
      <c r="I391" s="32">
        <v>28989</v>
      </c>
      <c r="J391" s="31">
        <v>289.05845176479511</v>
      </c>
      <c r="K391" s="31">
        <v>29278.058451764795</v>
      </c>
      <c r="L391" s="31">
        <v>-9583</v>
      </c>
      <c r="M391" s="33">
        <v>19695.058451764795</v>
      </c>
      <c r="N391" s="32">
        <v>9124</v>
      </c>
      <c r="O391" s="31">
        <v>0</v>
      </c>
      <c r="P391" s="31">
        <v>5192</v>
      </c>
      <c r="Q391" s="31">
        <v>6030.7857431035955</v>
      </c>
      <c r="R391" s="33">
        <v>20346.785743103595</v>
      </c>
      <c r="S391" s="32">
        <v>0</v>
      </c>
      <c r="T391" s="31">
        <v>0</v>
      </c>
      <c r="U391" s="31">
        <v>9252</v>
      </c>
      <c r="V391" s="31">
        <v>0</v>
      </c>
      <c r="W391" s="30">
        <v>9252</v>
      </c>
      <c r="X391" s="32">
        <v>13002.785743103595</v>
      </c>
      <c r="Y391" s="31">
        <v>963</v>
      </c>
      <c r="Z391" s="31">
        <v>-1633</v>
      </c>
      <c r="AA391" s="31">
        <v>-1238</v>
      </c>
      <c r="AB391" s="31">
        <v>0</v>
      </c>
      <c r="AC391" s="33">
        <v>0</v>
      </c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</row>
    <row r="392" spans="1:442" s="35" customFormat="1">
      <c r="A392" s="36" t="s">
        <v>94</v>
      </c>
      <c r="B392" s="37" t="s">
        <v>164</v>
      </c>
      <c r="C392" s="27">
        <v>23225.0416</v>
      </c>
      <c r="D392" s="28">
        <v>2.181E-5</v>
      </c>
      <c r="E392" s="28">
        <v>2.1929999999999998E-5</v>
      </c>
      <c r="F392" s="32">
        <v>262803</v>
      </c>
      <c r="G392" s="31">
        <v>304213</v>
      </c>
      <c r="H392" s="33">
        <v>228497</v>
      </c>
      <c r="I392" s="32">
        <v>15834</v>
      </c>
      <c r="J392" s="31">
        <v>683.81564119535074</v>
      </c>
      <c r="K392" s="31">
        <v>16517.81564119535</v>
      </c>
      <c r="L392" s="31">
        <v>-5234</v>
      </c>
      <c r="M392" s="33">
        <v>11283.81564119535</v>
      </c>
      <c r="N392" s="32">
        <v>4983</v>
      </c>
      <c r="O392" s="31">
        <v>0</v>
      </c>
      <c r="P392" s="31">
        <v>2836</v>
      </c>
      <c r="Q392" s="31">
        <v>0</v>
      </c>
      <c r="R392" s="33">
        <v>7819</v>
      </c>
      <c r="S392" s="32">
        <v>0</v>
      </c>
      <c r="T392" s="31">
        <v>0</v>
      </c>
      <c r="U392" s="31">
        <v>5053</v>
      </c>
      <c r="V392" s="31">
        <v>632.73453771281254</v>
      </c>
      <c r="W392" s="30">
        <v>5685.7345377128122</v>
      </c>
      <c r="X392" s="32">
        <v>3175.2654622871873</v>
      </c>
      <c r="Y392" s="31">
        <v>526</v>
      </c>
      <c r="Z392" s="31">
        <v>-892</v>
      </c>
      <c r="AA392" s="31">
        <v>-676</v>
      </c>
      <c r="AB392" s="31">
        <v>0</v>
      </c>
      <c r="AC392" s="33">
        <v>0</v>
      </c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</row>
    <row r="393" spans="1:442" s="35" customFormat="1">
      <c r="A393" s="36" t="s">
        <v>95</v>
      </c>
      <c r="B393" s="37" t="s">
        <v>456</v>
      </c>
      <c r="C393" s="27">
        <v>73925.500400000004</v>
      </c>
      <c r="D393" s="28">
        <v>7.0900000000000002E-5</v>
      </c>
      <c r="E393" s="28">
        <v>7.1870000000000001E-5</v>
      </c>
      <c r="F393" s="32">
        <v>854321</v>
      </c>
      <c r="G393" s="31">
        <v>988935</v>
      </c>
      <c r="H393" s="33">
        <v>742799</v>
      </c>
      <c r="I393" s="32">
        <v>51474</v>
      </c>
      <c r="J393" s="31">
        <v>-13348.305468381894</v>
      </c>
      <c r="K393" s="31">
        <v>38125.694531618108</v>
      </c>
      <c r="L393" s="31">
        <v>-17016</v>
      </c>
      <c r="M393" s="33">
        <v>21109.694531618108</v>
      </c>
      <c r="N393" s="32">
        <v>16200</v>
      </c>
      <c r="O393" s="31">
        <v>0</v>
      </c>
      <c r="P393" s="31">
        <v>9219</v>
      </c>
      <c r="Q393" s="31">
        <v>0</v>
      </c>
      <c r="R393" s="33">
        <v>25419</v>
      </c>
      <c r="S393" s="32">
        <v>0</v>
      </c>
      <c r="T393" s="31">
        <v>0</v>
      </c>
      <c r="U393" s="31">
        <v>16427</v>
      </c>
      <c r="V393" s="31">
        <v>6353.3248107425561</v>
      </c>
      <c r="W393" s="30">
        <v>22780.324810742557</v>
      </c>
      <c r="X393" s="32">
        <v>6026.6751892574439</v>
      </c>
      <c r="Y393" s="31">
        <v>1710</v>
      </c>
      <c r="Z393" s="31">
        <v>-2900</v>
      </c>
      <c r="AA393" s="31">
        <v>-2198</v>
      </c>
      <c r="AB393" s="31">
        <v>0</v>
      </c>
      <c r="AC393" s="33">
        <v>0</v>
      </c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</row>
    <row r="394" spans="1:442" s="35" customFormat="1">
      <c r="A394" s="36" t="s">
        <v>96</v>
      </c>
      <c r="B394" s="37" t="s">
        <v>165</v>
      </c>
      <c r="C394" s="27">
        <v>108361.6816</v>
      </c>
      <c r="D394" s="28">
        <v>1.0375E-4</v>
      </c>
      <c r="E394" s="28">
        <v>1.0564E-4</v>
      </c>
      <c r="F394" s="32">
        <v>1250153</v>
      </c>
      <c r="G394" s="31">
        <v>1447137</v>
      </c>
      <c r="H394" s="33">
        <v>1086959</v>
      </c>
      <c r="I394" s="32">
        <v>75323</v>
      </c>
      <c r="J394" s="31">
        <v>-28464.736476272166</v>
      </c>
      <c r="K394" s="31">
        <v>46858.26352372783</v>
      </c>
      <c r="L394" s="31">
        <v>-24900</v>
      </c>
      <c r="M394" s="33">
        <v>21958.26352372783</v>
      </c>
      <c r="N394" s="32">
        <v>23706</v>
      </c>
      <c r="O394" s="31">
        <v>0</v>
      </c>
      <c r="P394" s="31">
        <v>13491</v>
      </c>
      <c r="Q394" s="31">
        <v>0</v>
      </c>
      <c r="R394" s="33">
        <v>37197</v>
      </c>
      <c r="S394" s="32">
        <v>0</v>
      </c>
      <c r="T394" s="31">
        <v>0</v>
      </c>
      <c r="U394" s="31">
        <v>24039</v>
      </c>
      <c r="V394" s="31">
        <v>12071.122564521011</v>
      </c>
      <c r="W394" s="30">
        <v>36110.122564521007</v>
      </c>
      <c r="X394" s="32">
        <v>6044.8774354789894</v>
      </c>
      <c r="Y394" s="31">
        <v>2502</v>
      </c>
      <c r="Z394" s="31">
        <v>-4244</v>
      </c>
      <c r="AA394" s="31">
        <v>-3215.9999999999964</v>
      </c>
      <c r="AB394" s="31">
        <v>0</v>
      </c>
      <c r="AC394" s="33">
        <v>0</v>
      </c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</row>
    <row r="395" spans="1:442" s="35" customFormat="1">
      <c r="A395" s="36" t="s">
        <v>97</v>
      </c>
      <c r="B395" s="37" t="s">
        <v>166</v>
      </c>
      <c r="C395" s="27">
        <v>157055.33919999999</v>
      </c>
      <c r="D395" s="28">
        <v>1.5103E-4</v>
      </c>
      <c r="E395" s="28">
        <v>1.5148000000000001E-4</v>
      </c>
      <c r="F395" s="32">
        <v>1819861</v>
      </c>
      <c r="G395" s="31">
        <v>2106614</v>
      </c>
      <c r="H395" s="33">
        <v>1582298</v>
      </c>
      <c r="I395" s="32">
        <v>109649</v>
      </c>
      <c r="J395" s="31">
        <v>-19985.21713351443</v>
      </c>
      <c r="K395" s="31">
        <v>89663.782866485562</v>
      </c>
      <c r="L395" s="31">
        <v>-36247</v>
      </c>
      <c r="M395" s="33">
        <v>53416.782866485562</v>
      </c>
      <c r="N395" s="32">
        <v>34509</v>
      </c>
      <c r="O395" s="31">
        <v>0</v>
      </c>
      <c r="P395" s="31">
        <v>19639</v>
      </c>
      <c r="Q395" s="31">
        <v>0</v>
      </c>
      <c r="R395" s="33">
        <v>54148</v>
      </c>
      <c r="S395" s="32">
        <v>0</v>
      </c>
      <c r="T395" s="31">
        <v>0</v>
      </c>
      <c r="U395" s="31">
        <v>34993</v>
      </c>
      <c r="V395" s="31">
        <v>3901.2942590441671</v>
      </c>
      <c r="W395" s="30">
        <v>38894.294259044167</v>
      </c>
      <c r="X395" s="32">
        <v>22470.705740955833</v>
      </c>
      <c r="Y395" s="31">
        <v>3642</v>
      </c>
      <c r="Z395" s="31">
        <v>-6178</v>
      </c>
      <c r="AA395" s="31">
        <v>-4681</v>
      </c>
      <c r="AB395" s="31">
        <v>0</v>
      </c>
      <c r="AC395" s="33">
        <v>0</v>
      </c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</row>
    <row r="396" spans="1:442" s="35" customFormat="1">
      <c r="A396" s="36" t="s">
        <v>98</v>
      </c>
      <c r="B396" s="37" t="s">
        <v>167</v>
      </c>
      <c r="C396" s="27">
        <v>56515.002400000005</v>
      </c>
      <c r="D396" s="28">
        <v>5.401E-5</v>
      </c>
      <c r="E396" s="28">
        <v>5.4400000000000001E-5</v>
      </c>
      <c r="F396" s="32">
        <v>650802</v>
      </c>
      <c r="G396" s="31">
        <v>753348</v>
      </c>
      <c r="H396" s="33">
        <v>565847</v>
      </c>
      <c r="I396" s="32">
        <v>39212</v>
      </c>
      <c r="J396" s="31">
        <v>-4630.0978687108754</v>
      </c>
      <c r="K396" s="31">
        <v>34581.902131289127</v>
      </c>
      <c r="L396" s="31">
        <v>-12962</v>
      </c>
      <c r="M396" s="33">
        <v>21619.902131289127</v>
      </c>
      <c r="N396" s="32">
        <v>12341</v>
      </c>
      <c r="O396" s="31">
        <v>0</v>
      </c>
      <c r="P396" s="31">
        <v>7023</v>
      </c>
      <c r="Q396" s="31">
        <v>0</v>
      </c>
      <c r="R396" s="33">
        <v>19364</v>
      </c>
      <c r="S396" s="32">
        <v>0</v>
      </c>
      <c r="T396" s="31">
        <v>0</v>
      </c>
      <c r="U396" s="31">
        <v>12514</v>
      </c>
      <c r="V396" s="31">
        <v>2618.6745349579533</v>
      </c>
      <c r="W396" s="30">
        <v>15132.674534957954</v>
      </c>
      <c r="X396" s="32">
        <v>6812.3254650420467</v>
      </c>
      <c r="Y396" s="31">
        <v>1302</v>
      </c>
      <c r="Z396" s="31">
        <v>-2209</v>
      </c>
      <c r="AA396" s="31">
        <v>-1674</v>
      </c>
      <c r="AB396" s="31">
        <v>0</v>
      </c>
      <c r="AC396" s="33">
        <v>0</v>
      </c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  <c r="IY396" s="34"/>
      <c r="IZ396" s="34"/>
      <c r="JA396" s="34"/>
      <c r="JB396" s="34"/>
      <c r="JC396" s="34"/>
      <c r="JD396" s="34"/>
      <c r="JE396" s="34"/>
      <c r="JF396" s="34"/>
      <c r="JG396" s="34"/>
      <c r="JH396" s="34"/>
      <c r="JI396" s="34"/>
      <c r="JJ396" s="34"/>
      <c r="JK396" s="34"/>
      <c r="JL396" s="34"/>
      <c r="JM396" s="34"/>
      <c r="JN396" s="34"/>
      <c r="JO396" s="34"/>
      <c r="JP396" s="34"/>
      <c r="JQ396" s="34"/>
      <c r="JR396" s="34"/>
      <c r="JS396" s="34"/>
      <c r="JT396" s="34"/>
      <c r="JU396" s="34"/>
      <c r="JV396" s="34"/>
      <c r="JW396" s="34"/>
      <c r="JX396" s="34"/>
      <c r="JY396" s="34"/>
      <c r="JZ396" s="34"/>
      <c r="KA396" s="34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34"/>
      <c r="KP396" s="34"/>
      <c r="KQ396" s="34"/>
      <c r="KR396" s="34"/>
      <c r="KS396" s="34"/>
      <c r="KT396" s="34"/>
      <c r="KU396" s="34"/>
      <c r="KV396" s="34"/>
      <c r="KW396" s="34"/>
      <c r="KX396" s="34"/>
      <c r="KY396" s="34"/>
      <c r="KZ396" s="34"/>
      <c r="LA396" s="34"/>
      <c r="LB396" s="34"/>
      <c r="LC396" s="34"/>
      <c r="LD396" s="34"/>
      <c r="LE396" s="34"/>
      <c r="LF396" s="34"/>
      <c r="LG396" s="34"/>
      <c r="LH396" s="34"/>
      <c r="LI396" s="34"/>
      <c r="LJ396" s="34"/>
      <c r="LK396" s="34"/>
      <c r="LL396" s="34"/>
      <c r="LM396" s="34"/>
      <c r="LN396" s="34"/>
      <c r="LO396" s="34"/>
      <c r="LP396" s="34"/>
      <c r="LQ396" s="34"/>
      <c r="LR396" s="34"/>
      <c r="LS396" s="34"/>
      <c r="LT396" s="34"/>
      <c r="LU396" s="34"/>
      <c r="LV396" s="34"/>
      <c r="LW396" s="34"/>
      <c r="LX396" s="34"/>
      <c r="LY396" s="34"/>
      <c r="LZ396" s="34"/>
      <c r="MA396" s="34"/>
      <c r="MB396" s="34"/>
      <c r="MC396" s="34"/>
      <c r="MD396" s="34"/>
      <c r="ME396" s="34"/>
      <c r="MF396" s="34"/>
      <c r="MG396" s="34"/>
      <c r="MH396" s="34"/>
      <c r="MI396" s="34"/>
      <c r="MJ396" s="34"/>
      <c r="MK396" s="34"/>
      <c r="ML396" s="34"/>
      <c r="MM396" s="34"/>
      <c r="MN396" s="34"/>
      <c r="MO396" s="34"/>
      <c r="MP396" s="34"/>
      <c r="MQ396" s="34"/>
      <c r="MR396" s="34"/>
      <c r="MS396" s="34"/>
      <c r="MT396" s="34"/>
      <c r="MU396" s="34"/>
      <c r="MV396" s="34"/>
      <c r="MW396" s="34"/>
      <c r="MX396" s="34"/>
      <c r="MY396" s="34"/>
      <c r="MZ396" s="34"/>
      <c r="NA396" s="34"/>
      <c r="NB396" s="34"/>
      <c r="NC396" s="34"/>
      <c r="ND396" s="34"/>
      <c r="NE396" s="34"/>
      <c r="NF396" s="34"/>
      <c r="NG396" s="34"/>
      <c r="NH396" s="34"/>
      <c r="NI396" s="34"/>
      <c r="NJ396" s="34"/>
      <c r="NK396" s="34"/>
      <c r="NL396" s="34"/>
      <c r="NM396" s="34"/>
      <c r="NN396" s="34"/>
      <c r="NO396" s="34"/>
      <c r="NP396" s="34"/>
      <c r="NQ396" s="34"/>
      <c r="NR396" s="34"/>
      <c r="NS396" s="34"/>
      <c r="NT396" s="34"/>
      <c r="NU396" s="34"/>
      <c r="NV396" s="34"/>
      <c r="NW396" s="34"/>
      <c r="NX396" s="34"/>
      <c r="NY396" s="34"/>
      <c r="NZ396" s="34"/>
      <c r="OA396" s="34"/>
      <c r="OB396" s="34"/>
      <c r="OC396" s="34"/>
      <c r="OD396" s="34"/>
      <c r="OE396" s="34"/>
      <c r="OF396" s="34"/>
      <c r="OG396" s="34"/>
      <c r="OH396" s="34"/>
      <c r="OI396" s="34"/>
      <c r="OJ396" s="34"/>
      <c r="OK396" s="34"/>
      <c r="OL396" s="34"/>
      <c r="OM396" s="34"/>
      <c r="ON396" s="34"/>
      <c r="OO396" s="34"/>
      <c r="OP396" s="34"/>
      <c r="OQ396" s="34"/>
      <c r="OR396" s="34"/>
      <c r="OS396" s="34"/>
      <c r="OT396" s="34"/>
      <c r="OU396" s="34"/>
      <c r="OV396" s="34"/>
      <c r="OW396" s="34"/>
      <c r="OX396" s="34"/>
      <c r="OY396" s="34"/>
      <c r="OZ396" s="34"/>
      <c r="PA396" s="34"/>
      <c r="PB396" s="34"/>
      <c r="PC396" s="34"/>
      <c r="PD396" s="34"/>
      <c r="PE396" s="34"/>
      <c r="PF396" s="34"/>
      <c r="PG396" s="34"/>
      <c r="PH396" s="34"/>
      <c r="PI396" s="34"/>
      <c r="PJ396" s="34"/>
      <c r="PK396" s="34"/>
      <c r="PL396" s="34"/>
      <c r="PM396" s="34"/>
      <c r="PN396" s="34"/>
      <c r="PO396" s="34"/>
      <c r="PP396" s="34"/>
      <c r="PQ396" s="34"/>
      <c r="PR396" s="34"/>
      <c r="PS396" s="34"/>
      <c r="PT396" s="34"/>
      <c r="PU396" s="34"/>
      <c r="PV396" s="34"/>
      <c r="PW396" s="34"/>
      <c r="PX396" s="34"/>
      <c r="PY396" s="34"/>
      <c r="PZ396" s="34"/>
    </row>
    <row r="397" spans="1:442" ht="13.5" thickBot="1">
      <c r="A397" s="53"/>
      <c r="B397" s="53"/>
      <c r="C397" s="53"/>
      <c r="D397" s="53"/>
      <c r="E397" s="53"/>
      <c r="F397" s="55"/>
      <c r="G397" s="53"/>
      <c r="H397" s="56"/>
      <c r="I397" s="55"/>
      <c r="J397" s="53"/>
      <c r="K397" s="53"/>
      <c r="L397" s="53"/>
      <c r="M397" s="56"/>
      <c r="N397" s="55"/>
      <c r="O397" s="53"/>
      <c r="P397" s="53"/>
      <c r="Q397" s="53"/>
      <c r="R397" s="56"/>
      <c r="S397" s="55"/>
      <c r="T397" s="53"/>
      <c r="U397" s="53"/>
      <c r="V397" s="53"/>
      <c r="W397" s="56"/>
      <c r="X397" s="55"/>
      <c r="Y397" s="53"/>
      <c r="Z397" s="53"/>
      <c r="AA397" s="53"/>
      <c r="AB397" s="53"/>
      <c r="AC397" s="56"/>
    </row>
    <row r="398" spans="1:442" ht="13.5" thickBot="1">
      <c r="A398" s="41" t="s">
        <v>99</v>
      </c>
      <c r="B398" s="41"/>
      <c r="C398" s="49">
        <f>SUM(C13:C397)</f>
        <v>1043128326.323</v>
      </c>
      <c r="D398" s="50">
        <f t="shared" ref="D398:AC398" si="2">SUM(D13:D397)</f>
        <v>0.99999999999999989</v>
      </c>
      <c r="E398" s="50">
        <f t="shared" si="2"/>
        <v>1.0000000000000004</v>
      </c>
      <c r="F398" s="51">
        <f t="shared" si="2"/>
        <v>12049666446</v>
      </c>
      <c r="G398" s="49">
        <f t="shared" si="2"/>
        <v>13948312592</v>
      </c>
      <c r="H398" s="52">
        <f t="shared" si="2"/>
        <v>10476712419</v>
      </c>
      <c r="I398" s="51">
        <f t="shared" si="2"/>
        <v>726005392</v>
      </c>
      <c r="J398" s="49">
        <f t="shared" si="2"/>
        <v>-13692815.302945867</v>
      </c>
      <c r="K398" s="49">
        <f t="shared" si="2"/>
        <v>712312576.69705391</v>
      </c>
      <c r="L398" s="49">
        <f t="shared" si="2"/>
        <v>-240000000</v>
      </c>
      <c r="M398" s="52">
        <f t="shared" si="2"/>
        <v>472312576.69705373</v>
      </c>
      <c r="N398" s="51">
        <f t="shared" si="2"/>
        <v>228488379</v>
      </c>
      <c r="O398" s="49">
        <f t="shared" si="2"/>
        <v>0</v>
      </c>
      <c r="P398" s="49">
        <f t="shared" si="2"/>
        <v>130031314</v>
      </c>
      <c r="Q398" s="49">
        <f t="shared" si="2"/>
        <v>176440099.19032717</v>
      </c>
      <c r="R398" s="52">
        <f t="shared" si="2"/>
        <v>534959792.19032729</v>
      </c>
      <c r="S398" s="51">
        <f t="shared" si="2"/>
        <v>0</v>
      </c>
      <c r="T398" s="49">
        <f t="shared" si="2"/>
        <v>0</v>
      </c>
      <c r="U398" s="49">
        <f t="shared" si="2"/>
        <v>231698575</v>
      </c>
      <c r="V398" s="49">
        <f t="shared" si="2"/>
        <v>182562332.6227105</v>
      </c>
      <c r="W398" s="52">
        <f t="shared" si="2"/>
        <v>414260907.62271041</v>
      </c>
      <c r="X398" s="51">
        <f t="shared" si="2"/>
        <v>168489690.5676167</v>
      </c>
      <c r="Y398" s="49">
        <f t="shared" si="2"/>
        <v>24112831</v>
      </c>
      <c r="Z398" s="49">
        <f t="shared" si="2"/>
        <v>-40902823</v>
      </c>
      <c r="AA398" s="49">
        <f t="shared" si="2"/>
        <v>-31000814</v>
      </c>
      <c r="AB398" s="49">
        <f t="shared" si="2"/>
        <v>0</v>
      </c>
      <c r="AC398" s="52">
        <f t="shared" si="2"/>
        <v>0</v>
      </c>
      <c r="AD398" s="20"/>
      <c r="AE398" s="20"/>
      <c r="AF398" s="20"/>
      <c r="AG398" s="20"/>
    </row>
    <row r="401" spans="14:16">
      <c r="N401" s="5"/>
      <c r="O401" s="5"/>
      <c r="P401" s="5"/>
    </row>
    <row r="402" spans="14:16">
      <c r="N402" s="5"/>
      <c r="O402" s="5"/>
      <c r="P402" s="5"/>
    </row>
  </sheetData>
  <sortState xmlns:xlrd2="http://schemas.microsoft.com/office/spreadsheetml/2017/richdata2" ref="A13:AB396">
    <sortCondition ref="A13:A396"/>
  </sortState>
  <mergeCells count="6">
    <mergeCell ref="X5:AC5"/>
    <mergeCell ref="F4:H4"/>
    <mergeCell ref="I4:M4"/>
    <mergeCell ref="N4:R4"/>
    <mergeCell ref="S4:W4"/>
    <mergeCell ref="X4:AC4"/>
  </mergeCells>
  <conditionalFormatting sqref="A13:AC396">
    <cfRule type="expression" dxfId="9" priority="1">
      <formula>NOT(INT(ROW(A13)/2)=ROW(A13)/2)</formula>
    </cfRule>
  </conditionalFormatting>
  <pageMargins left="0.4" right="0.4" top="0.75" bottom="0.75" header="0.3" footer="0.3"/>
  <pageSetup scale="52" firstPageNumber="19" fitToHeight="0" orientation="landscape" useFirstPageNumber="1" r:id="rId1"/>
  <headerFooter scaleWithDoc="0">
    <oddHeader>&amp;L&amp;"-,Bold"&amp;13Appendix A: Collective Pension Amounts - KERS Non-Hazardous Pension Plan</oddHeader>
    <oddFooter xml:space="preserve">&amp;L&amp;G&amp;R&amp;7Kentucky Employees Retirement System
Accounting Disclosure Information as of June 30, 2024
Page &amp;P </oddFooter>
  </headerFooter>
  <colBreaks count="2" manualBreakCount="2">
    <brk id="13" max="1048575" man="1"/>
    <brk id="23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39449-8791-4865-A133-BB6EF5CE05F4}">
  <dimension ref="A1:PZ38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5"/>
    <col min="443" max="16384" width="9.140625" style="1"/>
  </cols>
  <sheetData>
    <row r="1" spans="1:442" ht="23.25">
      <c r="A1" s="2" t="s">
        <v>497</v>
      </c>
      <c r="B1" s="2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6"/>
      <c r="B4" s="6"/>
      <c r="F4" s="75" t="s">
        <v>518</v>
      </c>
      <c r="G4" s="76"/>
      <c r="H4" s="77"/>
      <c r="I4" s="75" t="s">
        <v>1</v>
      </c>
      <c r="J4" s="76"/>
      <c r="K4" s="76"/>
      <c r="L4" s="76"/>
      <c r="M4" s="77"/>
      <c r="N4" s="75" t="s">
        <v>2</v>
      </c>
      <c r="O4" s="76"/>
      <c r="P4" s="76"/>
      <c r="Q4" s="76"/>
      <c r="R4" s="77"/>
      <c r="S4" s="75" t="s">
        <v>3</v>
      </c>
      <c r="T4" s="76"/>
      <c r="U4" s="76"/>
      <c r="V4" s="76"/>
      <c r="W4" s="77"/>
      <c r="X4" s="78" t="s">
        <v>0</v>
      </c>
      <c r="Y4" s="79"/>
      <c r="Z4" s="79"/>
      <c r="AA4" s="79"/>
      <c r="AB4" s="79"/>
      <c r="AC4" s="80"/>
    </row>
    <row r="5" spans="1:442">
      <c r="C5" s="6"/>
      <c r="D5" s="6"/>
      <c r="E5" s="6"/>
      <c r="F5" s="7"/>
      <c r="G5" s="8"/>
      <c r="H5" s="22"/>
      <c r="I5" s="59"/>
      <c r="J5" s="60" t="s">
        <v>4</v>
      </c>
      <c r="K5" s="60"/>
      <c r="L5" s="60"/>
      <c r="M5" s="61"/>
      <c r="N5" s="59"/>
      <c r="O5" s="60"/>
      <c r="P5" s="60"/>
      <c r="Q5" s="60" t="s">
        <v>5</v>
      </c>
      <c r="R5" s="61"/>
      <c r="S5" s="59"/>
      <c r="T5" s="60"/>
      <c r="U5" s="60"/>
      <c r="V5" s="60" t="s">
        <v>5</v>
      </c>
      <c r="W5" s="61"/>
      <c r="X5" s="72" t="s">
        <v>457</v>
      </c>
      <c r="Y5" s="73"/>
      <c r="Z5" s="73"/>
      <c r="AA5" s="73"/>
      <c r="AB5" s="73"/>
      <c r="AC5" s="74"/>
    </row>
    <row r="6" spans="1:442">
      <c r="C6" s="6"/>
      <c r="D6" s="6"/>
      <c r="E6" s="6"/>
      <c r="F6" s="13"/>
      <c r="G6" s="14"/>
      <c r="H6" s="23"/>
      <c r="I6" s="15" t="s">
        <v>7</v>
      </c>
      <c r="J6" s="10" t="s">
        <v>6</v>
      </c>
      <c r="K6" s="10"/>
      <c r="L6" s="10"/>
      <c r="M6" s="11"/>
      <c r="N6" s="9"/>
      <c r="O6" s="10"/>
      <c r="P6" s="10"/>
      <c r="Q6" s="10" t="s">
        <v>494</v>
      </c>
      <c r="R6" s="11"/>
      <c r="S6" s="9"/>
      <c r="T6" s="10"/>
      <c r="U6" s="10"/>
      <c r="V6" s="10" t="s">
        <v>494</v>
      </c>
      <c r="W6" s="11"/>
      <c r="X6" s="12"/>
      <c r="Y6" s="25"/>
      <c r="Z6" s="25"/>
      <c r="AA6" s="25"/>
      <c r="AB6" s="25"/>
      <c r="AC6" s="26"/>
    </row>
    <row r="7" spans="1:442">
      <c r="C7" s="6"/>
      <c r="D7" s="6"/>
      <c r="E7" s="6"/>
      <c r="F7" s="13"/>
      <c r="G7" s="14"/>
      <c r="H7" s="23"/>
      <c r="I7" s="9" t="s">
        <v>12</v>
      </c>
      <c r="J7" s="10" t="s">
        <v>8</v>
      </c>
      <c r="K7" s="10" t="s">
        <v>14</v>
      </c>
      <c r="L7" s="10" t="s">
        <v>7</v>
      </c>
      <c r="M7" s="11" t="s">
        <v>15</v>
      </c>
      <c r="N7" s="9"/>
      <c r="O7" s="10"/>
      <c r="P7" s="10"/>
      <c r="Q7" s="10" t="s">
        <v>9</v>
      </c>
      <c r="R7" s="11" t="s">
        <v>10</v>
      </c>
      <c r="S7" s="9"/>
      <c r="T7" s="10"/>
      <c r="U7" s="10"/>
      <c r="V7" s="10" t="s">
        <v>9</v>
      </c>
      <c r="W7" s="11" t="s">
        <v>10</v>
      </c>
      <c r="X7" s="3"/>
      <c r="AC7" s="24"/>
    </row>
    <row r="8" spans="1:442" ht="15">
      <c r="C8" s="16"/>
      <c r="D8" s="48">
        <v>2024</v>
      </c>
      <c r="E8" s="48">
        <v>2023</v>
      </c>
      <c r="F8" s="13"/>
      <c r="G8" s="10" t="s">
        <v>11</v>
      </c>
      <c r="H8" s="11" t="s">
        <v>11</v>
      </c>
      <c r="I8" s="9" t="s">
        <v>21</v>
      </c>
      <c r="J8" s="10" t="s">
        <v>13</v>
      </c>
      <c r="K8" s="10" t="s">
        <v>23</v>
      </c>
      <c r="L8" s="10" t="s">
        <v>12</v>
      </c>
      <c r="M8" s="11" t="s">
        <v>23</v>
      </c>
      <c r="N8" s="9"/>
      <c r="O8" s="10"/>
      <c r="P8" s="10"/>
      <c r="Q8" s="10" t="s">
        <v>16</v>
      </c>
      <c r="R8" s="11" t="s">
        <v>17</v>
      </c>
      <c r="S8" s="9"/>
      <c r="T8" s="10"/>
      <c r="U8" s="10"/>
      <c r="V8" s="10" t="s">
        <v>16</v>
      </c>
      <c r="W8" s="11" t="s">
        <v>17</v>
      </c>
      <c r="X8" s="3"/>
      <c r="AC8" s="24"/>
    </row>
    <row r="9" spans="1:442">
      <c r="A9" s="10" t="s">
        <v>18</v>
      </c>
      <c r="B9" s="10"/>
      <c r="C9" s="10" t="s">
        <v>517</v>
      </c>
      <c r="D9" s="10" t="s">
        <v>7</v>
      </c>
      <c r="E9" s="10" t="s">
        <v>7</v>
      </c>
      <c r="F9" s="9" t="s">
        <v>11</v>
      </c>
      <c r="G9" s="10" t="s">
        <v>19</v>
      </c>
      <c r="H9" s="11" t="s">
        <v>20</v>
      </c>
      <c r="I9" s="9" t="s">
        <v>100</v>
      </c>
      <c r="J9" s="10" t="s">
        <v>22</v>
      </c>
      <c r="K9" s="10" t="s">
        <v>100</v>
      </c>
      <c r="L9" s="10" t="s">
        <v>24</v>
      </c>
      <c r="M9" s="11" t="s">
        <v>100</v>
      </c>
      <c r="N9" s="9" t="s">
        <v>25</v>
      </c>
      <c r="O9" s="10" t="s">
        <v>26</v>
      </c>
      <c r="P9" s="10" t="s">
        <v>27</v>
      </c>
      <c r="Q9" s="10" t="s">
        <v>22</v>
      </c>
      <c r="R9" s="11" t="s">
        <v>28</v>
      </c>
      <c r="S9" s="9" t="s">
        <v>25</v>
      </c>
      <c r="T9" s="10" t="s">
        <v>26</v>
      </c>
      <c r="U9" s="10" t="s">
        <v>27</v>
      </c>
      <c r="V9" s="10" t="s">
        <v>22</v>
      </c>
      <c r="W9" s="11" t="s">
        <v>29</v>
      </c>
      <c r="X9" s="3"/>
      <c r="AC9" s="24"/>
    </row>
    <row r="10" spans="1:442" ht="13.5" thickBot="1">
      <c r="A10" s="40" t="s">
        <v>30</v>
      </c>
      <c r="B10" s="40" t="s">
        <v>109</v>
      </c>
      <c r="C10" s="41" t="s">
        <v>31</v>
      </c>
      <c r="D10" s="41" t="s">
        <v>32</v>
      </c>
      <c r="E10" s="41" t="s">
        <v>32</v>
      </c>
      <c r="F10" s="44">
        <v>6.25E-2</v>
      </c>
      <c r="G10" s="45">
        <v>5.2499999999999998E-2</v>
      </c>
      <c r="H10" s="46">
        <v>7.2499999999999995E-2</v>
      </c>
      <c r="I10" s="42" t="s">
        <v>101</v>
      </c>
      <c r="J10" s="41" t="s">
        <v>33</v>
      </c>
      <c r="K10" s="41" t="s">
        <v>101</v>
      </c>
      <c r="L10" s="41" t="s">
        <v>31</v>
      </c>
      <c r="M10" s="43" t="s">
        <v>101</v>
      </c>
      <c r="N10" s="42" t="s">
        <v>34</v>
      </c>
      <c r="O10" s="41" t="s">
        <v>35</v>
      </c>
      <c r="P10" s="41" t="s">
        <v>34</v>
      </c>
      <c r="Q10" s="41" t="s">
        <v>33</v>
      </c>
      <c r="R10" s="43" t="s">
        <v>36</v>
      </c>
      <c r="S10" s="42" t="s">
        <v>34</v>
      </c>
      <c r="T10" s="41" t="s">
        <v>35</v>
      </c>
      <c r="U10" s="41" t="s">
        <v>34</v>
      </c>
      <c r="V10" s="41" t="s">
        <v>33</v>
      </c>
      <c r="W10" s="43" t="s">
        <v>36</v>
      </c>
      <c r="X10" s="71">
        <v>2025</v>
      </c>
      <c r="Y10" s="47">
        <f>X10+1</f>
        <v>2026</v>
      </c>
      <c r="Z10" s="47">
        <f t="shared" ref="Z10:AB10" si="0">Y10+1</f>
        <v>2027</v>
      </c>
      <c r="AA10" s="47">
        <f t="shared" si="0"/>
        <v>2028</v>
      </c>
      <c r="AB10" s="47">
        <f t="shared" si="0"/>
        <v>2029</v>
      </c>
      <c r="AC10" s="43" t="s">
        <v>37</v>
      </c>
    </row>
    <row r="11" spans="1:442">
      <c r="A11" s="17">
        <v>-1</v>
      </c>
      <c r="B11" s="17">
        <f>A11-1</f>
        <v>-2</v>
      </c>
      <c r="C11" s="17">
        <f t="shared" ref="C11:AC11" si="1">B11-1</f>
        <v>-3</v>
      </c>
      <c r="D11" s="17">
        <f t="shared" si="1"/>
        <v>-4</v>
      </c>
      <c r="E11" s="17">
        <f t="shared" si="1"/>
        <v>-5</v>
      </c>
      <c r="F11" s="18">
        <f t="shared" si="1"/>
        <v>-6</v>
      </c>
      <c r="G11" s="17">
        <f t="shared" si="1"/>
        <v>-7</v>
      </c>
      <c r="H11" s="39">
        <f t="shared" si="1"/>
        <v>-8</v>
      </c>
      <c r="I11" s="18">
        <f t="shared" si="1"/>
        <v>-9</v>
      </c>
      <c r="J11" s="17">
        <f t="shared" si="1"/>
        <v>-10</v>
      </c>
      <c r="K11" s="17">
        <f t="shared" si="1"/>
        <v>-11</v>
      </c>
      <c r="L11" s="17">
        <f t="shared" si="1"/>
        <v>-12</v>
      </c>
      <c r="M11" s="39">
        <f t="shared" si="1"/>
        <v>-13</v>
      </c>
      <c r="N11" s="18">
        <f t="shared" si="1"/>
        <v>-14</v>
      </c>
      <c r="O11" s="17">
        <f t="shared" si="1"/>
        <v>-15</v>
      </c>
      <c r="P11" s="17">
        <f t="shared" si="1"/>
        <v>-16</v>
      </c>
      <c r="Q11" s="17">
        <f t="shared" si="1"/>
        <v>-17</v>
      </c>
      <c r="R11" s="39">
        <f t="shared" si="1"/>
        <v>-18</v>
      </c>
      <c r="S11" s="18">
        <f t="shared" si="1"/>
        <v>-19</v>
      </c>
      <c r="T11" s="17">
        <f t="shared" si="1"/>
        <v>-20</v>
      </c>
      <c r="U11" s="17">
        <f t="shared" si="1"/>
        <v>-21</v>
      </c>
      <c r="V11" s="17">
        <f t="shared" si="1"/>
        <v>-22</v>
      </c>
      <c r="W11" s="39">
        <f t="shared" si="1"/>
        <v>-23</v>
      </c>
      <c r="X11" s="18">
        <f t="shared" si="1"/>
        <v>-24</v>
      </c>
      <c r="Y11" s="17">
        <f t="shared" si="1"/>
        <v>-25</v>
      </c>
      <c r="Z11" s="17">
        <f t="shared" si="1"/>
        <v>-26</v>
      </c>
      <c r="AA11" s="17">
        <f t="shared" si="1"/>
        <v>-27</v>
      </c>
      <c r="AB11" s="17">
        <f t="shared" si="1"/>
        <v>-28</v>
      </c>
      <c r="AC11" s="39">
        <f t="shared" si="1"/>
        <v>-29</v>
      </c>
    </row>
    <row r="12" spans="1:442" ht="15">
      <c r="A12" s="19"/>
      <c r="B12" s="19"/>
      <c r="F12" s="3"/>
      <c r="H12" s="24"/>
      <c r="I12" s="3"/>
      <c r="M12" s="24"/>
      <c r="N12" s="3"/>
      <c r="R12" s="29"/>
      <c r="S12" s="3"/>
      <c r="W12" s="24"/>
      <c r="X12" s="3"/>
      <c r="AC12" s="24"/>
    </row>
    <row r="13" spans="1:442" s="35" customFormat="1">
      <c r="A13" s="36">
        <v>1430</v>
      </c>
      <c r="B13" s="37" t="s">
        <v>110</v>
      </c>
      <c r="C13" s="27">
        <v>487502.81</v>
      </c>
      <c r="D13" s="28">
        <v>5.7272599999999996E-3</v>
      </c>
      <c r="E13" s="28">
        <v>6.1417399999999997E-3</v>
      </c>
      <c r="F13" s="32">
        <v>2140628</v>
      </c>
      <c r="G13" s="31">
        <v>3102693</v>
      </c>
      <c r="H13" s="33">
        <v>1366321</v>
      </c>
      <c r="I13" s="32">
        <v>224944</v>
      </c>
      <c r="J13" s="31">
        <v>-371548.46455371164</v>
      </c>
      <c r="K13" s="31">
        <v>-146604.46455371164</v>
      </c>
      <c r="L13" s="31">
        <v>0</v>
      </c>
      <c r="M13" s="33">
        <v>-146604.46455371164</v>
      </c>
      <c r="N13" s="32">
        <v>120382</v>
      </c>
      <c r="O13" s="31">
        <v>0</v>
      </c>
      <c r="P13" s="31">
        <v>241304</v>
      </c>
      <c r="Q13" s="31">
        <v>0</v>
      </c>
      <c r="R13" s="33">
        <v>361686</v>
      </c>
      <c r="S13" s="32">
        <v>0</v>
      </c>
      <c r="T13" s="31">
        <v>0</v>
      </c>
      <c r="U13" s="31">
        <v>440698</v>
      </c>
      <c r="V13" s="31">
        <v>88879.269922528969</v>
      </c>
      <c r="W13" s="30">
        <v>529577.269922529</v>
      </c>
      <c r="X13" s="32">
        <v>-76968.269922528969</v>
      </c>
      <c r="Y13" s="31">
        <v>40351</v>
      </c>
      <c r="Z13" s="31">
        <v>-80301</v>
      </c>
      <c r="AA13" s="31">
        <v>-50973</v>
      </c>
      <c r="AB13" s="31">
        <v>0</v>
      </c>
      <c r="AC13" s="33">
        <v>0</v>
      </c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</row>
    <row r="14" spans="1:442" s="35" customFormat="1">
      <c r="A14" s="36">
        <v>1440</v>
      </c>
      <c r="B14" s="37" t="s">
        <v>111</v>
      </c>
      <c r="C14" s="27">
        <v>95027.67</v>
      </c>
      <c r="D14" s="28">
        <v>1.1164E-3</v>
      </c>
      <c r="E14" s="28">
        <v>1.6537100000000001E-3</v>
      </c>
      <c r="F14" s="32">
        <v>417267</v>
      </c>
      <c r="G14" s="31">
        <v>604800</v>
      </c>
      <c r="H14" s="33">
        <v>266334</v>
      </c>
      <c r="I14" s="32">
        <v>43848</v>
      </c>
      <c r="J14" s="31">
        <v>-150117.55833516546</v>
      </c>
      <c r="K14" s="31">
        <v>-106269.55833516546</v>
      </c>
      <c r="L14" s="31">
        <v>0</v>
      </c>
      <c r="M14" s="33">
        <v>-106269.55833516546</v>
      </c>
      <c r="N14" s="32">
        <v>23466</v>
      </c>
      <c r="O14" s="31">
        <v>0</v>
      </c>
      <c r="P14" s="31">
        <v>47037</v>
      </c>
      <c r="Q14" s="31">
        <v>0</v>
      </c>
      <c r="R14" s="33">
        <v>70503</v>
      </c>
      <c r="S14" s="32">
        <v>0</v>
      </c>
      <c r="T14" s="31">
        <v>0</v>
      </c>
      <c r="U14" s="31">
        <v>85904</v>
      </c>
      <c r="V14" s="31">
        <v>102397.88949459828</v>
      </c>
      <c r="W14" s="30">
        <v>188301.88949459826</v>
      </c>
      <c r="X14" s="32">
        <v>-100075.88949459828</v>
      </c>
      <c r="Y14" s="31">
        <v>7865</v>
      </c>
      <c r="Z14" s="31">
        <v>-15653</v>
      </c>
      <c r="AA14" s="31">
        <v>-9934.9999999999854</v>
      </c>
      <c r="AB14" s="31">
        <v>0</v>
      </c>
      <c r="AC14" s="33">
        <v>0</v>
      </c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</row>
    <row r="15" spans="1:442" s="35" customFormat="1">
      <c r="A15" s="36">
        <v>1445</v>
      </c>
      <c r="B15" s="37" t="s">
        <v>112</v>
      </c>
      <c r="C15" s="27">
        <v>153654.53999999998</v>
      </c>
      <c r="D15" s="28">
        <v>1.8051600000000001E-3</v>
      </c>
      <c r="E15" s="28">
        <v>2.7067900000000002E-3</v>
      </c>
      <c r="F15" s="32">
        <v>674699</v>
      </c>
      <c r="G15" s="31">
        <v>977930</v>
      </c>
      <c r="H15" s="33">
        <v>430647</v>
      </c>
      <c r="I15" s="32">
        <v>70900</v>
      </c>
      <c r="J15" s="31">
        <v>-385658.87800046819</v>
      </c>
      <c r="K15" s="31">
        <v>-314758.87800046819</v>
      </c>
      <c r="L15" s="31">
        <v>0</v>
      </c>
      <c r="M15" s="33">
        <v>-314758.87800046819</v>
      </c>
      <c r="N15" s="32">
        <v>37943</v>
      </c>
      <c r="O15" s="31">
        <v>0</v>
      </c>
      <c r="P15" s="31">
        <v>76056</v>
      </c>
      <c r="Q15" s="31">
        <v>0</v>
      </c>
      <c r="R15" s="33">
        <v>113999</v>
      </c>
      <c r="S15" s="32">
        <v>0</v>
      </c>
      <c r="T15" s="31">
        <v>0</v>
      </c>
      <c r="U15" s="31">
        <v>138903</v>
      </c>
      <c r="V15" s="31">
        <v>171689.65606292611</v>
      </c>
      <c r="W15" s="30">
        <v>310592.65606292611</v>
      </c>
      <c r="X15" s="32">
        <v>-167935.65606292611</v>
      </c>
      <c r="Y15" s="31">
        <v>12718</v>
      </c>
      <c r="Z15" s="31">
        <v>-25310</v>
      </c>
      <c r="AA15" s="31">
        <v>-16066</v>
      </c>
      <c r="AB15" s="31">
        <v>0</v>
      </c>
      <c r="AC15" s="33">
        <v>0</v>
      </c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</row>
    <row r="16" spans="1:442" s="35" customFormat="1">
      <c r="A16" s="36">
        <v>1450</v>
      </c>
      <c r="B16" s="37" t="s">
        <v>113</v>
      </c>
      <c r="C16" s="27">
        <v>274600.58</v>
      </c>
      <c r="D16" s="28">
        <v>3.2260499999999998E-3</v>
      </c>
      <c r="E16" s="28">
        <v>3.9569599999999998E-3</v>
      </c>
      <c r="F16" s="32">
        <v>1205773</v>
      </c>
      <c r="G16" s="31">
        <v>1747684</v>
      </c>
      <c r="H16" s="33">
        <v>769621</v>
      </c>
      <c r="I16" s="32">
        <v>126707</v>
      </c>
      <c r="J16" s="31">
        <v>-195952.16937430008</v>
      </c>
      <c r="K16" s="31">
        <v>-69245.16937430008</v>
      </c>
      <c r="L16" s="31">
        <v>0</v>
      </c>
      <c r="M16" s="33">
        <v>-69245.16937430008</v>
      </c>
      <c r="N16" s="32">
        <v>67809</v>
      </c>
      <c r="O16" s="31">
        <v>0</v>
      </c>
      <c r="P16" s="31">
        <v>135922</v>
      </c>
      <c r="Q16" s="31">
        <v>0</v>
      </c>
      <c r="R16" s="33">
        <v>203731</v>
      </c>
      <c r="S16" s="32">
        <v>0</v>
      </c>
      <c r="T16" s="31">
        <v>0</v>
      </c>
      <c r="U16" s="31">
        <v>248236</v>
      </c>
      <c r="V16" s="31">
        <v>142763.27144213335</v>
      </c>
      <c r="W16" s="30">
        <v>390999.27144213335</v>
      </c>
      <c r="X16" s="32">
        <v>-136054.27144213335</v>
      </c>
      <c r="Y16" s="31">
        <v>22729</v>
      </c>
      <c r="Z16" s="31">
        <v>-45232</v>
      </c>
      <c r="AA16" s="31">
        <v>-28711</v>
      </c>
      <c r="AB16" s="31">
        <v>0</v>
      </c>
      <c r="AC16" s="33">
        <v>0</v>
      </c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</row>
    <row r="17" spans="1:442" s="35" customFormat="1">
      <c r="A17" s="36">
        <v>1465</v>
      </c>
      <c r="B17" s="37" t="s">
        <v>114</v>
      </c>
      <c r="C17" s="27">
        <v>353407.27</v>
      </c>
      <c r="D17" s="28">
        <v>4.1518800000000002E-3</v>
      </c>
      <c r="E17" s="28">
        <v>4.7852099999999998E-3</v>
      </c>
      <c r="F17" s="32">
        <v>1551812</v>
      </c>
      <c r="G17" s="31">
        <v>2249245</v>
      </c>
      <c r="H17" s="33">
        <v>990492</v>
      </c>
      <c r="I17" s="32">
        <v>163070</v>
      </c>
      <c r="J17" s="31">
        <v>-401105.10180325102</v>
      </c>
      <c r="K17" s="31">
        <v>-238035.10180325102</v>
      </c>
      <c r="L17" s="31">
        <v>0</v>
      </c>
      <c r="M17" s="33">
        <v>-238035.10180325102</v>
      </c>
      <c r="N17" s="32">
        <v>87269</v>
      </c>
      <c r="O17" s="31">
        <v>0</v>
      </c>
      <c r="P17" s="31">
        <v>174929</v>
      </c>
      <c r="Q17" s="31">
        <v>0</v>
      </c>
      <c r="R17" s="33">
        <v>262198</v>
      </c>
      <c r="S17" s="32">
        <v>0</v>
      </c>
      <c r="T17" s="31">
        <v>0</v>
      </c>
      <c r="U17" s="31">
        <v>319477</v>
      </c>
      <c r="V17" s="31">
        <v>126460.53188109775</v>
      </c>
      <c r="W17" s="30">
        <v>445937.53188109776</v>
      </c>
      <c r="X17" s="32">
        <v>-117825.53188109775</v>
      </c>
      <c r="Y17" s="31">
        <v>29252</v>
      </c>
      <c r="Z17" s="31">
        <v>-58213</v>
      </c>
      <c r="AA17" s="31">
        <v>-36953</v>
      </c>
      <c r="AB17" s="31">
        <v>0</v>
      </c>
      <c r="AC17" s="33">
        <v>0</v>
      </c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</row>
    <row r="18" spans="1:442" s="35" customFormat="1">
      <c r="A18" s="36">
        <v>3801</v>
      </c>
      <c r="B18" s="37" t="s">
        <v>115</v>
      </c>
      <c r="C18" s="27">
        <v>61355.87</v>
      </c>
      <c r="D18" s="28">
        <v>7.2081999999999995E-4</v>
      </c>
      <c r="E18" s="28">
        <v>8.4913999999999996E-4</v>
      </c>
      <c r="F18" s="32">
        <v>269415</v>
      </c>
      <c r="G18" s="31">
        <v>390498</v>
      </c>
      <c r="H18" s="33">
        <v>171962</v>
      </c>
      <c r="I18" s="32">
        <v>28311</v>
      </c>
      <c r="J18" s="31">
        <v>-100319.64345372833</v>
      </c>
      <c r="K18" s="31">
        <v>-72008.643453728335</v>
      </c>
      <c r="L18" s="31">
        <v>0</v>
      </c>
      <c r="M18" s="33">
        <v>-72008.643453728335</v>
      </c>
      <c r="N18" s="32">
        <v>15151</v>
      </c>
      <c r="O18" s="31">
        <v>0</v>
      </c>
      <c r="P18" s="31">
        <v>30370</v>
      </c>
      <c r="Q18" s="31">
        <v>0</v>
      </c>
      <c r="R18" s="33">
        <v>45521</v>
      </c>
      <c r="S18" s="32">
        <v>0</v>
      </c>
      <c r="T18" s="31">
        <v>0</v>
      </c>
      <c r="U18" s="31">
        <v>55465</v>
      </c>
      <c r="V18" s="31">
        <v>25377.761519955628</v>
      </c>
      <c r="W18" s="30">
        <v>80842.761519955631</v>
      </c>
      <c r="X18" s="32">
        <v>-23878.761519955628</v>
      </c>
      <c r="Y18" s="31">
        <v>5078</v>
      </c>
      <c r="Z18" s="31">
        <v>-10107</v>
      </c>
      <c r="AA18" s="31">
        <v>-6414</v>
      </c>
      <c r="AB18" s="31">
        <v>0</v>
      </c>
      <c r="AC18" s="33">
        <v>0</v>
      </c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</row>
    <row r="19" spans="1:442" s="35" customFormat="1">
      <c r="A19" s="36">
        <v>31030</v>
      </c>
      <c r="B19" s="37" t="s">
        <v>116</v>
      </c>
      <c r="C19" s="27">
        <v>0</v>
      </c>
      <c r="D19" s="28">
        <v>0</v>
      </c>
      <c r="E19" s="28">
        <v>0</v>
      </c>
      <c r="F19" s="32">
        <v>0</v>
      </c>
      <c r="G19" s="31">
        <v>0</v>
      </c>
      <c r="H19" s="33">
        <v>0</v>
      </c>
      <c r="I19" s="32">
        <v>0</v>
      </c>
      <c r="J19" s="31">
        <v>0</v>
      </c>
      <c r="K19" s="31">
        <v>0</v>
      </c>
      <c r="L19" s="31">
        <v>0</v>
      </c>
      <c r="M19" s="33">
        <v>0</v>
      </c>
      <c r="N19" s="32">
        <v>0</v>
      </c>
      <c r="O19" s="31">
        <v>0</v>
      </c>
      <c r="P19" s="31">
        <v>0</v>
      </c>
      <c r="Q19" s="31">
        <v>0</v>
      </c>
      <c r="R19" s="33">
        <v>0</v>
      </c>
      <c r="S19" s="32">
        <v>0</v>
      </c>
      <c r="T19" s="31">
        <v>0</v>
      </c>
      <c r="U19" s="31">
        <v>0</v>
      </c>
      <c r="V19" s="31">
        <v>0</v>
      </c>
      <c r="W19" s="30">
        <v>0</v>
      </c>
      <c r="X19" s="32">
        <v>0</v>
      </c>
      <c r="Y19" s="31">
        <v>0</v>
      </c>
      <c r="Z19" s="31">
        <v>0</v>
      </c>
      <c r="AA19" s="31">
        <v>0</v>
      </c>
      <c r="AB19" s="31">
        <v>0</v>
      </c>
      <c r="AC19" s="33">
        <v>0</v>
      </c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</row>
    <row r="20" spans="1:442" s="35" customFormat="1">
      <c r="A20" s="36">
        <v>31040</v>
      </c>
      <c r="B20" s="37" t="s">
        <v>117</v>
      </c>
      <c r="C20" s="27">
        <v>366897.88</v>
      </c>
      <c r="D20" s="28">
        <v>4.31037E-3</v>
      </c>
      <c r="E20" s="28">
        <v>4.8563599999999997E-3</v>
      </c>
      <c r="F20" s="32">
        <v>1611050</v>
      </c>
      <c r="G20" s="31">
        <v>2335105</v>
      </c>
      <c r="H20" s="33">
        <v>1028302</v>
      </c>
      <c r="I20" s="32">
        <v>169295</v>
      </c>
      <c r="J20" s="31">
        <v>-362644.79733240802</v>
      </c>
      <c r="K20" s="31">
        <v>-193349.79733240802</v>
      </c>
      <c r="L20" s="31">
        <v>0</v>
      </c>
      <c r="M20" s="33">
        <v>-193349.79733240802</v>
      </c>
      <c r="N20" s="32">
        <v>90600</v>
      </c>
      <c r="O20" s="31">
        <v>0</v>
      </c>
      <c r="P20" s="31">
        <v>181607</v>
      </c>
      <c r="Q20" s="31">
        <v>0</v>
      </c>
      <c r="R20" s="33">
        <v>272207</v>
      </c>
      <c r="S20" s="32">
        <v>0</v>
      </c>
      <c r="T20" s="31">
        <v>0</v>
      </c>
      <c r="U20" s="31">
        <v>331672</v>
      </c>
      <c r="V20" s="31">
        <v>110506.64295031305</v>
      </c>
      <c r="W20" s="30">
        <v>442178.64295031305</v>
      </c>
      <c r="X20" s="32">
        <v>-101542.64295031305</v>
      </c>
      <c r="Y20" s="31">
        <v>30368</v>
      </c>
      <c r="Z20" s="31">
        <v>-60435</v>
      </c>
      <c r="AA20" s="31">
        <v>-38362</v>
      </c>
      <c r="AB20" s="31">
        <v>0</v>
      </c>
      <c r="AC20" s="33">
        <v>0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</row>
    <row r="21" spans="1:442" s="35" customFormat="1">
      <c r="A21" s="36">
        <v>31095</v>
      </c>
      <c r="B21" s="37" t="s">
        <v>118</v>
      </c>
      <c r="C21" s="27">
        <v>750765.69</v>
      </c>
      <c r="D21" s="28">
        <v>8.8201100000000008E-3</v>
      </c>
      <c r="E21" s="28">
        <v>1.039841E-2</v>
      </c>
      <c r="F21" s="32">
        <v>3296616</v>
      </c>
      <c r="G21" s="31">
        <v>4778218</v>
      </c>
      <c r="H21" s="33">
        <v>2104166</v>
      </c>
      <c r="I21" s="32">
        <v>346420</v>
      </c>
      <c r="J21" s="31">
        <v>-485308.52010844095</v>
      </c>
      <c r="K21" s="31">
        <v>-138888.52010844095</v>
      </c>
      <c r="L21" s="31">
        <v>0</v>
      </c>
      <c r="M21" s="33">
        <v>-138888.52010844095</v>
      </c>
      <c r="N21" s="32">
        <v>185390</v>
      </c>
      <c r="O21" s="31">
        <v>0</v>
      </c>
      <c r="P21" s="31">
        <v>371614</v>
      </c>
      <c r="Q21" s="31">
        <v>0</v>
      </c>
      <c r="R21" s="33">
        <v>557004</v>
      </c>
      <c r="S21" s="32">
        <v>0</v>
      </c>
      <c r="T21" s="31">
        <v>0</v>
      </c>
      <c r="U21" s="31">
        <v>678685</v>
      </c>
      <c r="V21" s="31">
        <v>312045.48639386747</v>
      </c>
      <c r="W21" s="30">
        <v>990730.48639386753</v>
      </c>
      <c r="X21" s="32">
        <v>-293702.48639386747</v>
      </c>
      <c r="Y21" s="31">
        <v>62141</v>
      </c>
      <c r="Z21" s="31">
        <v>-123666</v>
      </c>
      <c r="AA21" s="31">
        <v>-78499.000000000058</v>
      </c>
      <c r="AB21" s="31">
        <v>0</v>
      </c>
      <c r="AC21" s="33">
        <v>0</v>
      </c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</row>
    <row r="22" spans="1:442" s="35" customFormat="1">
      <c r="A22" s="36">
        <v>35615</v>
      </c>
      <c r="B22" s="37" t="s">
        <v>119</v>
      </c>
      <c r="C22" s="27">
        <v>59239.8</v>
      </c>
      <c r="D22" s="28">
        <v>6.9596000000000002E-4</v>
      </c>
      <c r="E22" s="28">
        <v>8.9769000000000003E-4</v>
      </c>
      <c r="F22" s="32">
        <v>260123</v>
      </c>
      <c r="G22" s="31">
        <v>377030</v>
      </c>
      <c r="H22" s="33">
        <v>166031</v>
      </c>
      <c r="I22" s="32">
        <v>27335</v>
      </c>
      <c r="J22" s="31">
        <v>-14687.335870544548</v>
      </c>
      <c r="K22" s="31">
        <v>12647.664129455452</v>
      </c>
      <c r="L22" s="31">
        <v>0</v>
      </c>
      <c r="M22" s="33">
        <v>12647.664129455452</v>
      </c>
      <c r="N22" s="32">
        <v>14628</v>
      </c>
      <c r="O22" s="31">
        <v>0</v>
      </c>
      <c r="P22" s="31">
        <v>29323</v>
      </c>
      <c r="Q22" s="31">
        <v>0</v>
      </c>
      <c r="R22" s="33">
        <v>43951</v>
      </c>
      <c r="S22" s="32">
        <v>0</v>
      </c>
      <c r="T22" s="31">
        <v>0</v>
      </c>
      <c r="U22" s="31">
        <v>53552</v>
      </c>
      <c r="V22" s="31">
        <v>39007.354327628396</v>
      </c>
      <c r="W22" s="30">
        <v>92559.354327628389</v>
      </c>
      <c r="X22" s="32">
        <v>-37560.354327628396</v>
      </c>
      <c r="Y22" s="31">
        <v>4903</v>
      </c>
      <c r="Z22" s="31">
        <v>-9758</v>
      </c>
      <c r="AA22" s="31">
        <v>-6192.9999999999927</v>
      </c>
      <c r="AB22" s="31">
        <v>0</v>
      </c>
      <c r="AC22" s="33">
        <v>0</v>
      </c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</row>
    <row r="23" spans="1:442" s="35" customFormat="1">
      <c r="A23" s="36">
        <v>39079</v>
      </c>
      <c r="B23" s="37" t="s">
        <v>120</v>
      </c>
      <c r="C23" s="27">
        <v>89464.63</v>
      </c>
      <c r="D23" s="28">
        <v>1.05104E-3</v>
      </c>
      <c r="E23" s="28">
        <v>1.2989099999999999E-3</v>
      </c>
      <c r="F23" s="32">
        <v>392838</v>
      </c>
      <c r="G23" s="31">
        <v>569392</v>
      </c>
      <c r="H23" s="33">
        <v>250741</v>
      </c>
      <c r="I23" s="32">
        <v>41281</v>
      </c>
      <c r="J23" s="31">
        <v>-87818.294120902894</v>
      </c>
      <c r="K23" s="31">
        <v>-46537.294120902894</v>
      </c>
      <c r="L23" s="31">
        <v>0</v>
      </c>
      <c r="M23" s="33">
        <v>-46537.294120902894</v>
      </c>
      <c r="N23" s="32">
        <v>22092</v>
      </c>
      <c r="O23" s="31">
        <v>0</v>
      </c>
      <c r="P23" s="31">
        <v>44283</v>
      </c>
      <c r="Q23" s="31">
        <v>0</v>
      </c>
      <c r="R23" s="33">
        <v>66375</v>
      </c>
      <c r="S23" s="32">
        <v>0</v>
      </c>
      <c r="T23" s="31">
        <v>0</v>
      </c>
      <c r="U23" s="31">
        <v>80875</v>
      </c>
      <c r="V23" s="31">
        <v>48327.086481900325</v>
      </c>
      <c r="W23" s="30">
        <v>129202.08648190033</v>
      </c>
      <c r="X23" s="32">
        <v>-46141.086481900325</v>
      </c>
      <c r="Y23" s="31">
        <v>7405</v>
      </c>
      <c r="Z23" s="31">
        <v>-14736</v>
      </c>
      <c r="AA23" s="31">
        <v>-9355.0000000000073</v>
      </c>
      <c r="AB23" s="31">
        <v>0</v>
      </c>
      <c r="AC23" s="33">
        <v>0</v>
      </c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</row>
    <row r="24" spans="1:442" s="35" customFormat="1">
      <c r="A24" s="36">
        <v>50660</v>
      </c>
      <c r="B24" s="37" t="s">
        <v>121</v>
      </c>
      <c r="C24" s="27">
        <v>2133887.81</v>
      </c>
      <c r="D24" s="28">
        <v>2.5069230000000001E-2</v>
      </c>
      <c r="E24" s="28">
        <v>2.852739E-2</v>
      </c>
      <c r="F24" s="32">
        <v>9369909</v>
      </c>
      <c r="G24" s="31">
        <v>13581037</v>
      </c>
      <c r="H24" s="33">
        <v>5980631</v>
      </c>
      <c r="I24" s="32">
        <v>984622</v>
      </c>
      <c r="J24" s="31">
        <v>-1736001.0568981364</v>
      </c>
      <c r="K24" s="31">
        <v>-751379.05689813639</v>
      </c>
      <c r="L24" s="31">
        <v>0</v>
      </c>
      <c r="M24" s="33">
        <v>-751379.05689813639</v>
      </c>
      <c r="N24" s="32">
        <v>526931</v>
      </c>
      <c r="O24" s="31">
        <v>0</v>
      </c>
      <c r="P24" s="31">
        <v>1056230</v>
      </c>
      <c r="Q24" s="31">
        <v>0</v>
      </c>
      <c r="R24" s="33">
        <v>1583161</v>
      </c>
      <c r="S24" s="32">
        <v>0</v>
      </c>
      <c r="T24" s="31">
        <v>0</v>
      </c>
      <c r="U24" s="31">
        <v>1929014</v>
      </c>
      <c r="V24" s="31">
        <v>695385.47143480659</v>
      </c>
      <c r="W24" s="30">
        <v>2624399.4714348065</v>
      </c>
      <c r="X24" s="32">
        <v>-643249.47143480659</v>
      </c>
      <c r="Y24" s="31">
        <v>176623</v>
      </c>
      <c r="Z24" s="31">
        <v>-351492</v>
      </c>
      <c r="AA24" s="31">
        <v>-223119.99999999988</v>
      </c>
      <c r="AB24" s="31">
        <v>0</v>
      </c>
      <c r="AC24" s="33">
        <v>0</v>
      </c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</row>
    <row r="25" spans="1:442" s="35" customFormat="1">
      <c r="A25" s="36">
        <v>50665</v>
      </c>
      <c r="B25" s="37" t="s">
        <v>122</v>
      </c>
      <c r="C25" s="27">
        <v>123454.52</v>
      </c>
      <c r="D25" s="28">
        <v>1.4503599999999999E-3</v>
      </c>
      <c r="E25" s="28">
        <v>1.72934E-3</v>
      </c>
      <c r="F25" s="32">
        <v>542088</v>
      </c>
      <c r="G25" s="31">
        <v>785720</v>
      </c>
      <c r="H25" s="33">
        <v>346005</v>
      </c>
      <c r="I25" s="32">
        <v>56964</v>
      </c>
      <c r="J25" s="31">
        <v>-67115.237348834373</v>
      </c>
      <c r="K25" s="31">
        <v>-10151.237348834373</v>
      </c>
      <c r="L25" s="31">
        <v>0</v>
      </c>
      <c r="M25" s="33">
        <v>-10151.237348834373</v>
      </c>
      <c r="N25" s="32">
        <v>30485</v>
      </c>
      <c r="O25" s="31">
        <v>0</v>
      </c>
      <c r="P25" s="31">
        <v>61107</v>
      </c>
      <c r="Q25" s="31">
        <v>0</v>
      </c>
      <c r="R25" s="33">
        <v>91592</v>
      </c>
      <c r="S25" s="32">
        <v>0</v>
      </c>
      <c r="T25" s="31">
        <v>0</v>
      </c>
      <c r="U25" s="31">
        <v>111602</v>
      </c>
      <c r="V25" s="31">
        <v>54936.127300933571</v>
      </c>
      <c r="W25" s="30">
        <v>166538.12730093359</v>
      </c>
      <c r="X25" s="32">
        <v>-51920.127300933571</v>
      </c>
      <c r="Y25" s="31">
        <v>10218</v>
      </c>
      <c r="Z25" s="31">
        <v>-20335</v>
      </c>
      <c r="AA25" s="31">
        <v>-12909.000000000015</v>
      </c>
      <c r="AB25" s="31">
        <v>0</v>
      </c>
      <c r="AC25" s="33">
        <v>0</v>
      </c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</row>
    <row r="26" spans="1:442" s="35" customFormat="1">
      <c r="A26" s="36">
        <v>50670</v>
      </c>
      <c r="B26" s="37" t="s">
        <v>123</v>
      </c>
      <c r="C26" s="27">
        <v>404360.72</v>
      </c>
      <c r="D26" s="28">
        <v>4.7504899999999996E-3</v>
      </c>
      <c r="E26" s="28">
        <v>5.6411999999999999E-3</v>
      </c>
      <c r="F26" s="32">
        <v>1775549</v>
      </c>
      <c r="G26" s="31">
        <v>2573537</v>
      </c>
      <c r="H26" s="33">
        <v>1133299</v>
      </c>
      <c r="I26" s="32">
        <v>186581</v>
      </c>
      <c r="J26" s="31">
        <v>-405549.56800300453</v>
      </c>
      <c r="K26" s="31">
        <v>-218968.56800300453</v>
      </c>
      <c r="L26" s="31">
        <v>0</v>
      </c>
      <c r="M26" s="33">
        <v>-218968.56800300453</v>
      </c>
      <c r="N26" s="32">
        <v>99851</v>
      </c>
      <c r="O26" s="31">
        <v>0</v>
      </c>
      <c r="P26" s="31">
        <v>200150</v>
      </c>
      <c r="Q26" s="31">
        <v>0</v>
      </c>
      <c r="R26" s="33">
        <v>300001</v>
      </c>
      <c r="S26" s="32">
        <v>0</v>
      </c>
      <c r="T26" s="31">
        <v>0</v>
      </c>
      <c r="U26" s="31">
        <v>365538</v>
      </c>
      <c r="V26" s="31">
        <v>175640.51439258028</v>
      </c>
      <c r="W26" s="30">
        <v>541178.51439258025</v>
      </c>
      <c r="X26" s="32">
        <v>-165761.51439258028</v>
      </c>
      <c r="Y26" s="31">
        <v>33469</v>
      </c>
      <c r="Z26" s="31">
        <v>-66606</v>
      </c>
      <c r="AA26" s="31">
        <v>-42278.999999999971</v>
      </c>
      <c r="AB26" s="31">
        <v>0</v>
      </c>
      <c r="AC26" s="33">
        <v>0</v>
      </c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</row>
    <row r="27" spans="1:442" s="35" customFormat="1">
      <c r="A27" s="36">
        <v>53729</v>
      </c>
      <c r="B27" s="37" t="s">
        <v>124</v>
      </c>
      <c r="C27" s="27">
        <v>1164130.72</v>
      </c>
      <c r="D27" s="28">
        <v>1.367638E-2</v>
      </c>
      <c r="E27" s="28">
        <v>1.154078E-2</v>
      </c>
      <c r="F27" s="32">
        <v>5111702</v>
      </c>
      <c r="G27" s="31">
        <v>7409060</v>
      </c>
      <c r="H27" s="33">
        <v>3262700</v>
      </c>
      <c r="I27" s="32">
        <v>537155</v>
      </c>
      <c r="J27" s="31">
        <v>-132110.21978378584</v>
      </c>
      <c r="K27" s="31">
        <v>405044.78021621413</v>
      </c>
      <c r="L27" s="31">
        <v>0</v>
      </c>
      <c r="M27" s="33">
        <v>405044.78021621413</v>
      </c>
      <c r="N27" s="32">
        <v>287465</v>
      </c>
      <c r="O27" s="31">
        <v>0</v>
      </c>
      <c r="P27" s="31">
        <v>576221</v>
      </c>
      <c r="Q27" s="31">
        <v>370178.71232930722</v>
      </c>
      <c r="R27" s="33">
        <v>1233864.7123293071</v>
      </c>
      <c r="S27" s="32">
        <v>0</v>
      </c>
      <c r="T27" s="31">
        <v>0</v>
      </c>
      <c r="U27" s="31">
        <v>1052363</v>
      </c>
      <c r="V27" s="31">
        <v>0</v>
      </c>
      <c r="W27" s="30">
        <v>1052363</v>
      </c>
      <c r="X27" s="32">
        <v>398620.71232930722</v>
      </c>
      <c r="Y27" s="31">
        <v>96355</v>
      </c>
      <c r="Z27" s="31">
        <v>-191755</v>
      </c>
      <c r="AA27" s="31">
        <v>-121719.00000000012</v>
      </c>
      <c r="AB27" s="31">
        <v>0</v>
      </c>
      <c r="AC27" s="33">
        <v>0</v>
      </c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</row>
    <row r="28" spans="1:442" s="35" customFormat="1">
      <c r="A28" s="36">
        <v>54520</v>
      </c>
      <c r="B28" s="37" t="s">
        <v>125</v>
      </c>
      <c r="C28" s="27">
        <v>2377698.12</v>
      </c>
      <c r="D28" s="28">
        <v>2.7933550000000001E-2</v>
      </c>
      <c r="E28" s="28">
        <v>3.318695E-2</v>
      </c>
      <c r="F28" s="32">
        <v>10440481</v>
      </c>
      <c r="G28" s="31">
        <v>15132757</v>
      </c>
      <c r="H28" s="33">
        <v>6663956</v>
      </c>
      <c r="I28" s="32">
        <v>1097121</v>
      </c>
      <c r="J28" s="31">
        <v>-736392.35234878305</v>
      </c>
      <c r="K28" s="31">
        <v>360728.64765121695</v>
      </c>
      <c r="L28" s="31">
        <v>0</v>
      </c>
      <c r="M28" s="33">
        <v>360728.64765121695</v>
      </c>
      <c r="N28" s="32">
        <v>587137</v>
      </c>
      <c r="O28" s="31">
        <v>0</v>
      </c>
      <c r="P28" s="31">
        <v>1176911</v>
      </c>
      <c r="Q28" s="31">
        <v>0</v>
      </c>
      <c r="R28" s="33">
        <v>1764048</v>
      </c>
      <c r="S28" s="32">
        <v>0</v>
      </c>
      <c r="T28" s="31">
        <v>0</v>
      </c>
      <c r="U28" s="31">
        <v>2149416</v>
      </c>
      <c r="V28" s="31">
        <v>1035753.8490376531</v>
      </c>
      <c r="W28" s="30">
        <v>3185169.8490376528</v>
      </c>
      <c r="X28" s="32">
        <v>-977660.84903765307</v>
      </c>
      <c r="Y28" s="31">
        <v>196803</v>
      </c>
      <c r="Z28" s="31">
        <v>-391653</v>
      </c>
      <c r="AA28" s="31">
        <v>-248611</v>
      </c>
      <c r="AB28" s="31">
        <v>0</v>
      </c>
      <c r="AC28" s="33">
        <v>0</v>
      </c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</row>
    <row r="29" spans="1:442" s="35" customFormat="1">
      <c r="A29" s="36">
        <v>54523</v>
      </c>
      <c r="B29" s="37" t="s">
        <v>402</v>
      </c>
      <c r="C29" s="27">
        <v>10230810.09</v>
      </c>
      <c r="D29" s="28">
        <v>0.12019307</v>
      </c>
      <c r="E29" s="28">
        <v>9.6342010000000006E-2</v>
      </c>
      <c r="F29" s="32">
        <v>44923521</v>
      </c>
      <c r="G29" s="31">
        <v>65113549</v>
      </c>
      <c r="H29" s="33">
        <v>28673811</v>
      </c>
      <c r="I29" s="32">
        <v>4720716</v>
      </c>
      <c r="J29" s="31">
        <v>8564564.1595764905</v>
      </c>
      <c r="K29" s="31">
        <v>13285280.159576491</v>
      </c>
      <c r="L29" s="31">
        <v>0</v>
      </c>
      <c r="M29" s="33">
        <v>13285280.159576491</v>
      </c>
      <c r="N29" s="32">
        <v>2526345</v>
      </c>
      <c r="O29" s="31">
        <v>0</v>
      </c>
      <c r="P29" s="31">
        <v>5064039</v>
      </c>
      <c r="Q29" s="31">
        <v>4200424.8180206148</v>
      </c>
      <c r="R29" s="33">
        <v>11790808.818020616</v>
      </c>
      <c r="S29" s="32">
        <v>0</v>
      </c>
      <c r="T29" s="31">
        <v>0</v>
      </c>
      <c r="U29" s="31">
        <v>9248553</v>
      </c>
      <c r="V29" s="31">
        <v>0</v>
      </c>
      <c r="W29" s="30">
        <v>9248553</v>
      </c>
      <c r="X29" s="32">
        <v>4450387.8180206148</v>
      </c>
      <c r="Y29" s="31">
        <v>846808</v>
      </c>
      <c r="Z29" s="31">
        <v>-1685211</v>
      </c>
      <c r="AA29" s="31">
        <v>-1069729</v>
      </c>
      <c r="AB29" s="31">
        <v>0</v>
      </c>
      <c r="AC29" s="33">
        <v>0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</row>
    <row r="30" spans="1:442" s="35" customFormat="1">
      <c r="A30" s="36">
        <v>54527</v>
      </c>
      <c r="B30" s="37" t="s">
        <v>126</v>
      </c>
      <c r="C30" s="27">
        <v>65274913.350000001</v>
      </c>
      <c r="D30" s="28">
        <v>0.76685935000000005</v>
      </c>
      <c r="E30" s="28">
        <v>0.77575574999999997</v>
      </c>
      <c r="F30" s="32">
        <v>286622364</v>
      </c>
      <c r="G30" s="31">
        <v>415439373</v>
      </c>
      <c r="H30" s="33">
        <v>182945487</v>
      </c>
      <c r="I30" s="32">
        <v>30119245</v>
      </c>
      <c r="J30" s="31">
        <v>-7243571.6364473403</v>
      </c>
      <c r="K30" s="31">
        <v>22875673.36355266</v>
      </c>
      <c r="L30" s="31">
        <v>0</v>
      </c>
      <c r="M30" s="33">
        <v>22875673.36355266</v>
      </c>
      <c r="N30" s="32">
        <v>16118656</v>
      </c>
      <c r="O30" s="31">
        <v>0</v>
      </c>
      <c r="P30" s="31">
        <v>32309726</v>
      </c>
      <c r="Q30" s="31">
        <v>0</v>
      </c>
      <c r="R30" s="33">
        <v>48428382</v>
      </c>
      <c r="S30" s="32">
        <v>0</v>
      </c>
      <c r="T30" s="31">
        <v>0</v>
      </c>
      <c r="U30" s="31">
        <v>59007890</v>
      </c>
      <c r="V30" s="31">
        <v>3216392.152245705</v>
      </c>
      <c r="W30" s="30">
        <v>62224282.152245708</v>
      </c>
      <c r="X30" s="32">
        <v>-1621574.152245705</v>
      </c>
      <c r="Y30" s="31">
        <v>5402828</v>
      </c>
      <c r="Z30" s="31">
        <v>-10752035</v>
      </c>
      <c r="AA30" s="31">
        <v>-6825119.0000000037</v>
      </c>
      <c r="AB30" s="31">
        <v>0</v>
      </c>
      <c r="AC30" s="33">
        <v>0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</row>
    <row r="31" spans="1:442" s="35" customFormat="1">
      <c r="A31" s="36">
        <v>58676</v>
      </c>
      <c r="B31" s="37" t="s">
        <v>127</v>
      </c>
      <c r="C31" s="27">
        <v>111122.45</v>
      </c>
      <c r="D31" s="28">
        <v>1.3054799999999999E-3</v>
      </c>
      <c r="E31" s="28">
        <v>1.3720399999999999E-3</v>
      </c>
      <c r="F31" s="32">
        <v>487938</v>
      </c>
      <c r="G31" s="31">
        <v>707232</v>
      </c>
      <c r="H31" s="33">
        <v>311441</v>
      </c>
      <c r="I31" s="32">
        <v>51274</v>
      </c>
      <c r="J31" s="31">
        <v>-72744.666948811369</v>
      </c>
      <c r="K31" s="31">
        <v>-21470.666948811369</v>
      </c>
      <c r="L31" s="31">
        <v>0</v>
      </c>
      <c r="M31" s="33">
        <v>-21470.666948811369</v>
      </c>
      <c r="N31" s="32">
        <v>27440</v>
      </c>
      <c r="O31" s="31">
        <v>0</v>
      </c>
      <c r="P31" s="31">
        <v>55003</v>
      </c>
      <c r="Q31" s="31">
        <v>0</v>
      </c>
      <c r="R31" s="33">
        <v>82443</v>
      </c>
      <c r="S31" s="32">
        <v>0</v>
      </c>
      <c r="T31" s="31">
        <v>0</v>
      </c>
      <c r="U31" s="31">
        <v>100453</v>
      </c>
      <c r="V31" s="31">
        <v>15056.693087034022</v>
      </c>
      <c r="W31" s="30">
        <v>115509.69308703401</v>
      </c>
      <c r="X31" s="32">
        <v>-12341.693087034022</v>
      </c>
      <c r="Y31" s="31">
        <v>9198</v>
      </c>
      <c r="Z31" s="31">
        <v>-18304</v>
      </c>
      <c r="AA31" s="31">
        <v>-11619</v>
      </c>
      <c r="AB31" s="31">
        <v>0</v>
      </c>
      <c r="AC31" s="33">
        <v>0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</row>
    <row r="32" spans="1:442" s="35" customFormat="1">
      <c r="A32" s="36">
        <v>58680</v>
      </c>
      <c r="B32" s="37" t="s">
        <v>128</v>
      </c>
      <c r="C32" s="27">
        <v>607503.80000000005</v>
      </c>
      <c r="D32" s="28">
        <v>7.1370399999999999E-3</v>
      </c>
      <c r="E32" s="28">
        <v>8.3596199999999999E-3</v>
      </c>
      <c r="F32" s="32">
        <v>2667550</v>
      </c>
      <c r="G32" s="31">
        <v>3866429</v>
      </c>
      <c r="H32" s="33">
        <v>1702645</v>
      </c>
      <c r="I32" s="32">
        <v>280315</v>
      </c>
      <c r="J32" s="31">
        <v>-453018.11909628857</v>
      </c>
      <c r="K32" s="31">
        <v>-172703.11909628857</v>
      </c>
      <c r="L32" s="31">
        <v>0</v>
      </c>
      <c r="M32" s="33">
        <v>-172703.11909628857</v>
      </c>
      <c r="N32" s="32">
        <v>150014</v>
      </c>
      <c r="O32" s="31">
        <v>0</v>
      </c>
      <c r="P32" s="31">
        <v>300702</v>
      </c>
      <c r="Q32" s="31">
        <v>0</v>
      </c>
      <c r="R32" s="33">
        <v>450716</v>
      </c>
      <c r="S32" s="32">
        <v>0</v>
      </c>
      <c r="T32" s="31">
        <v>0</v>
      </c>
      <c r="U32" s="31">
        <v>549177</v>
      </c>
      <c r="V32" s="31">
        <v>242335.37191447796</v>
      </c>
      <c r="W32" s="30">
        <v>791512.37191447802</v>
      </c>
      <c r="X32" s="32">
        <v>-227492.37191447796</v>
      </c>
      <c r="Y32" s="31">
        <v>50283</v>
      </c>
      <c r="Z32" s="31">
        <v>-100068</v>
      </c>
      <c r="AA32" s="31">
        <v>-63519.000000000058</v>
      </c>
      <c r="AB32" s="31">
        <v>0</v>
      </c>
      <c r="AC32" s="33">
        <v>0</v>
      </c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</row>
    <row r="33" spans="1:33" ht="13.5" thickBot="1">
      <c r="A33" s="53"/>
      <c r="B33" s="53"/>
      <c r="C33" s="53"/>
      <c r="D33" s="53"/>
      <c r="E33" s="53"/>
      <c r="F33" s="55"/>
      <c r="G33" s="53"/>
      <c r="H33" s="56"/>
      <c r="I33" s="55"/>
      <c r="J33" s="53"/>
      <c r="K33" s="53"/>
      <c r="L33" s="53"/>
      <c r="M33" s="56"/>
      <c r="N33" s="55"/>
      <c r="O33" s="53"/>
      <c r="P33" s="53"/>
      <c r="Q33" s="53"/>
      <c r="R33" s="56"/>
      <c r="S33" s="55"/>
      <c r="T33" s="53"/>
      <c r="U33" s="53"/>
      <c r="V33" s="53"/>
      <c r="W33" s="56"/>
      <c r="X33" s="55"/>
      <c r="Y33" s="53"/>
      <c r="Z33" s="53"/>
      <c r="AA33" s="53"/>
      <c r="AB33" s="53"/>
      <c r="AC33" s="56"/>
    </row>
    <row r="34" spans="1:33" ht="13.5" thickBot="1">
      <c r="A34" s="41" t="s">
        <v>99</v>
      </c>
      <c r="B34" s="41"/>
      <c r="C34" s="49">
        <f t="shared" ref="C34:AC34" si="2">SUM(C13:C33)</f>
        <v>85119798.319999993</v>
      </c>
      <c r="D34" s="50">
        <f t="shared" si="2"/>
        <v>1</v>
      </c>
      <c r="E34" s="50">
        <f t="shared" si="2"/>
        <v>1</v>
      </c>
      <c r="F34" s="51">
        <f t="shared" si="2"/>
        <v>373761323</v>
      </c>
      <c r="G34" s="49">
        <f t="shared" si="2"/>
        <v>541741289</v>
      </c>
      <c r="H34" s="52">
        <f t="shared" si="2"/>
        <v>238564592</v>
      </c>
      <c r="I34" s="51">
        <f t="shared" si="2"/>
        <v>39276104</v>
      </c>
      <c r="J34" s="49">
        <f t="shared" si="2"/>
        <v>-4837099.4602514142</v>
      </c>
      <c r="K34" s="49">
        <f t="shared" si="2"/>
        <v>34439004.539748587</v>
      </c>
      <c r="L34" s="49">
        <f t="shared" si="2"/>
        <v>0</v>
      </c>
      <c r="M34" s="52">
        <f t="shared" si="2"/>
        <v>34439004.539748587</v>
      </c>
      <c r="N34" s="51">
        <f t="shared" si="2"/>
        <v>21019054</v>
      </c>
      <c r="O34" s="49">
        <f t="shared" si="2"/>
        <v>0</v>
      </c>
      <c r="P34" s="49">
        <f t="shared" si="2"/>
        <v>42132534</v>
      </c>
      <c r="Q34" s="49">
        <f t="shared" si="2"/>
        <v>4570603.5303499224</v>
      </c>
      <c r="R34" s="52">
        <f t="shared" si="2"/>
        <v>67722191.530349925</v>
      </c>
      <c r="S34" s="51">
        <f t="shared" si="2"/>
        <v>0</v>
      </c>
      <c r="T34" s="49">
        <f t="shared" si="2"/>
        <v>0</v>
      </c>
      <c r="U34" s="49">
        <f t="shared" si="2"/>
        <v>76947473</v>
      </c>
      <c r="V34" s="49">
        <f t="shared" si="2"/>
        <v>6602955.1298901401</v>
      </c>
      <c r="W34" s="52">
        <f t="shared" si="2"/>
        <v>83550428.129890144</v>
      </c>
      <c r="X34" s="51">
        <f t="shared" si="2"/>
        <v>47323.400459782162</v>
      </c>
      <c r="Y34" s="49">
        <f t="shared" si="2"/>
        <v>7045395</v>
      </c>
      <c r="Z34" s="49">
        <f t="shared" si="2"/>
        <v>-14020870</v>
      </c>
      <c r="AA34" s="49">
        <f t="shared" si="2"/>
        <v>-8900085.0000000037</v>
      </c>
      <c r="AB34" s="49">
        <f t="shared" si="2"/>
        <v>0</v>
      </c>
      <c r="AC34" s="52">
        <f t="shared" si="2"/>
        <v>0</v>
      </c>
      <c r="AD34" s="20"/>
      <c r="AE34" s="20"/>
      <c r="AF34" s="20"/>
      <c r="AG34" s="20"/>
    </row>
    <row r="37" spans="1:33">
      <c r="N37" s="5"/>
      <c r="O37" s="5"/>
      <c r="P37" s="5"/>
    </row>
    <row r="38" spans="1:33">
      <c r="N38" s="5"/>
      <c r="O38" s="5"/>
      <c r="P38" s="5"/>
    </row>
  </sheetData>
  <sortState xmlns:xlrd2="http://schemas.microsoft.com/office/spreadsheetml/2017/richdata2" ref="A13:AB32">
    <sortCondition ref="A13:A32"/>
  </sortState>
  <mergeCells count="6">
    <mergeCell ref="X5:AC5"/>
    <mergeCell ref="F4:H4"/>
    <mergeCell ref="I4:M4"/>
    <mergeCell ref="N4:R4"/>
    <mergeCell ref="S4:W4"/>
    <mergeCell ref="X4:AC4"/>
  </mergeCells>
  <conditionalFormatting sqref="A13:AC32">
    <cfRule type="expression" dxfId="8" priority="1">
      <formula>NOT(INT(ROW(A13)/2)=ROW(A13)/2)</formula>
    </cfRule>
  </conditionalFormatting>
  <pageMargins left="0.4" right="0.4" top="0.75" bottom="0.75" header="0.3" footer="0.3"/>
  <pageSetup scale="52" firstPageNumber="38" fitToHeight="0" orientation="landscape" useFirstPageNumber="1" r:id="rId1"/>
  <headerFooter scaleWithDoc="0">
    <oddHeader>&amp;L&amp;"-,Bold"&amp;13Appendix B: Collective Pension Amounts - KERS Hazardous Pension Plan</oddHeader>
    <oddFooter xml:space="preserve">&amp;L&amp;G&amp;R&amp;7Kentucky Employees Retirement System
Accounting Disclosure Information as of June 30, 2024
Page &amp;P </oddFooter>
  </headerFooter>
  <colBreaks count="2" manualBreakCount="2">
    <brk id="13" max="1048575" man="1"/>
    <brk id="23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CA086-2609-4405-A85C-490F39503917}">
  <dimension ref="A1:PY376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5" width="15.7109375" style="1" customWidth="1"/>
    <col min="6" max="6" width="15.7109375" style="6" customWidth="1"/>
    <col min="7" max="396" width="9.140625" style="5"/>
    <col min="397" max="16384" width="9.140625" style="1"/>
  </cols>
  <sheetData>
    <row r="1" spans="1:441" ht="23.25">
      <c r="A1" s="2" t="s">
        <v>498</v>
      </c>
      <c r="B1" s="2"/>
    </row>
    <row r="4" spans="1:441">
      <c r="C4" s="6"/>
      <c r="D4" s="10" t="s">
        <v>481</v>
      </c>
      <c r="E4" s="10" t="s">
        <v>481</v>
      </c>
    </row>
    <row r="5" spans="1:441">
      <c r="C5" s="6"/>
      <c r="D5" s="10" t="s">
        <v>482</v>
      </c>
      <c r="E5" s="10" t="s">
        <v>486</v>
      </c>
    </row>
    <row r="6" spans="1:441" ht="15">
      <c r="C6" s="16"/>
      <c r="D6" s="48" t="s">
        <v>483</v>
      </c>
      <c r="E6" s="48" t="s">
        <v>483</v>
      </c>
      <c r="F6" s="48">
        <v>2024</v>
      </c>
    </row>
    <row r="7" spans="1:441">
      <c r="A7" s="10" t="s">
        <v>18</v>
      </c>
      <c r="B7" s="10"/>
      <c r="C7" s="10" t="s">
        <v>519</v>
      </c>
      <c r="D7" s="10" t="s">
        <v>484</v>
      </c>
      <c r="E7" s="10" t="s">
        <v>484</v>
      </c>
      <c r="F7" s="10" t="s">
        <v>7</v>
      </c>
    </row>
    <row r="8" spans="1:441" ht="13.5" thickBot="1">
      <c r="A8" s="40" t="s">
        <v>30</v>
      </c>
      <c r="B8" s="40" t="s">
        <v>109</v>
      </c>
      <c r="C8" s="41" t="s">
        <v>458</v>
      </c>
      <c r="D8" s="41" t="s">
        <v>485</v>
      </c>
      <c r="E8" s="41" t="s">
        <v>485</v>
      </c>
      <c r="F8" s="41" t="s">
        <v>32</v>
      </c>
    </row>
    <row r="9" spans="1:441">
      <c r="A9" s="17">
        <v>-1</v>
      </c>
      <c r="B9" s="17">
        <f>A9-1</f>
        <v>-2</v>
      </c>
      <c r="C9" s="17">
        <f t="shared" ref="C9:F9" si="0">B9-1</f>
        <v>-3</v>
      </c>
      <c r="D9" s="17">
        <f t="shared" si="0"/>
        <v>-4</v>
      </c>
      <c r="E9" s="17">
        <f t="shared" si="0"/>
        <v>-5</v>
      </c>
      <c r="F9" s="17">
        <f t="shared" si="0"/>
        <v>-6</v>
      </c>
    </row>
    <row r="10" spans="1:441" ht="15">
      <c r="A10" s="19"/>
      <c r="B10" s="19"/>
    </row>
    <row r="11" spans="1:441" s="35" customFormat="1">
      <c r="A11" s="36">
        <v>10005</v>
      </c>
      <c r="B11" s="37" t="s">
        <v>307</v>
      </c>
      <c r="C11" s="68">
        <v>1801714.65</v>
      </c>
      <c r="D11" s="69">
        <v>0</v>
      </c>
      <c r="E11" s="69">
        <v>9.7659999999999999E-4</v>
      </c>
      <c r="F11" s="70">
        <v>1.2695999999999999E-4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</row>
    <row r="12" spans="1:441" s="35" customFormat="1">
      <c r="A12" s="36">
        <v>10010</v>
      </c>
      <c r="B12" s="37" t="s">
        <v>308</v>
      </c>
      <c r="C12" s="68">
        <v>26631261.140000001</v>
      </c>
      <c r="D12" s="69">
        <v>1.8250499999999999E-2</v>
      </c>
      <c r="E12" s="69">
        <v>1.4435160000000001E-2</v>
      </c>
      <c r="F12" s="70">
        <v>1.7754510000000001E-2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</row>
    <row r="13" spans="1:441" s="5" customFormat="1" ht="13.5" thickBot="1">
      <c r="A13" s="53"/>
      <c r="B13" s="53"/>
      <c r="C13" s="53"/>
      <c r="D13" s="53"/>
      <c r="E13" s="53"/>
      <c r="F13" s="57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</row>
    <row r="14" spans="1:441" s="5" customFormat="1" ht="13.5" thickBot="1">
      <c r="A14" s="41" t="s">
        <v>487</v>
      </c>
      <c r="B14" s="58" t="s">
        <v>489</v>
      </c>
      <c r="C14" s="49">
        <f>SUM(C11:C13)</f>
        <v>28432975.789999999</v>
      </c>
      <c r="D14" s="50">
        <f t="shared" ref="D14:F14" si="1">SUM(D11:D13)</f>
        <v>1.8250499999999999E-2</v>
      </c>
      <c r="E14" s="50">
        <f t="shared" si="1"/>
        <v>1.541176E-2</v>
      </c>
      <c r="F14" s="50">
        <f t="shared" si="1"/>
        <v>1.788147E-2</v>
      </c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</row>
    <row r="15" spans="1:441" ht="15">
      <c r="A15" s="19"/>
      <c r="B15" s="19"/>
    </row>
    <row r="16" spans="1:441" s="35" customFormat="1">
      <c r="A16" s="36">
        <v>7716</v>
      </c>
      <c r="B16" s="37" t="s">
        <v>465</v>
      </c>
      <c r="C16" s="68">
        <v>148284.66</v>
      </c>
      <c r="D16" s="69">
        <v>0</v>
      </c>
      <c r="E16" s="69">
        <v>8.038E-5</v>
      </c>
      <c r="F16" s="70">
        <v>1.045E-5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</row>
    <row r="17" spans="1:396" s="35" customFormat="1">
      <c r="A17" s="36">
        <v>7718</v>
      </c>
      <c r="B17" s="37" t="s">
        <v>263</v>
      </c>
      <c r="C17" s="68">
        <v>162895.74</v>
      </c>
      <c r="D17" s="69">
        <v>0</v>
      </c>
      <c r="E17" s="69">
        <v>8.8300000000000005E-5</v>
      </c>
      <c r="F17" s="70">
        <v>1.148E-5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</row>
    <row r="18" spans="1:396" s="35" customFormat="1">
      <c r="A18" s="36">
        <v>7720</v>
      </c>
      <c r="B18" s="37" t="s">
        <v>264</v>
      </c>
      <c r="C18" s="68">
        <v>73440</v>
      </c>
      <c r="D18" s="69">
        <v>0</v>
      </c>
      <c r="E18" s="69">
        <v>3.981E-5</v>
      </c>
      <c r="F18" s="70">
        <v>5.1800000000000004E-6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</row>
    <row r="19" spans="1:396" s="35" customFormat="1">
      <c r="A19" s="36">
        <v>7724</v>
      </c>
      <c r="B19" s="37" t="s">
        <v>265</v>
      </c>
      <c r="C19" s="68">
        <v>44650.74</v>
      </c>
      <c r="D19" s="69">
        <v>0</v>
      </c>
      <c r="E19" s="69">
        <v>2.4199999999999999E-5</v>
      </c>
      <c r="F19" s="70">
        <v>3.1499999999999999E-6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</row>
    <row r="20" spans="1:396" s="35" customFormat="1">
      <c r="A20" s="36">
        <v>7725</v>
      </c>
      <c r="B20" s="37" t="s">
        <v>266</v>
      </c>
      <c r="C20" s="68">
        <v>21019.5</v>
      </c>
      <c r="D20" s="69">
        <v>0</v>
      </c>
      <c r="E20" s="69">
        <v>1.1389999999999999E-5</v>
      </c>
      <c r="F20" s="70">
        <v>1.48E-6</v>
      </c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</row>
    <row r="21" spans="1:396" s="35" customFormat="1">
      <c r="A21" s="36">
        <v>7727</v>
      </c>
      <c r="B21" s="37" t="s">
        <v>267</v>
      </c>
      <c r="C21" s="68">
        <v>11783.86</v>
      </c>
      <c r="D21" s="69">
        <v>0</v>
      </c>
      <c r="E21" s="69">
        <v>6.3899999999999998E-6</v>
      </c>
      <c r="F21" s="70">
        <v>8.2999999999999999E-7</v>
      </c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</row>
    <row r="22" spans="1:396" s="35" customFormat="1">
      <c r="A22" s="36">
        <v>7730</v>
      </c>
      <c r="B22" s="37" t="s">
        <v>268</v>
      </c>
      <c r="C22" s="68">
        <v>105302.39999999999</v>
      </c>
      <c r="D22" s="69">
        <v>0</v>
      </c>
      <c r="E22" s="69">
        <v>5.7080000000000002E-5</v>
      </c>
      <c r="F22" s="70">
        <v>7.4200000000000001E-6</v>
      </c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</row>
    <row r="23" spans="1:396" s="35" customFormat="1">
      <c r="A23" s="36">
        <v>7734</v>
      </c>
      <c r="B23" s="37" t="s">
        <v>269</v>
      </c>
      <c r="C23" s="68">
        <v>165084.09</v>
      </c>
      <c r="D23" s="69">
        <v>0</v>
      </c>
      <c r="E23" s="69">
        <v>8.9480000000000004E-5</v>
      </c>
      <c r="F23" s="70">
        <v>1.163E-5</v>
      </c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</row>
    <row r="24" spans="1:396" s="35" customFormat="1">
      <c r="A24" s="36">
        <v>7741</v>
      </c>
      <c r="B24" s="37" t="s">
        <v>271</v>
      </c>
      <c r="C24" s="68">
        <v>60017.22</v>
      </c>
      <c r="D24" s="69">
        <v>0</v>
      </c>
      <c r="E24" s="69">
        <v>3.2530000000000002E-5</v>
      </c>
      <c r="F24" s="70">
        <v>4.2300000000000002E-6</v>
      </c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</row>
    <row r="25" spans="1:396" s="35" customFormat="1">
      <c r="A25" s="36">
        <v>7743</v>
      </c>
      <c r="B25" s="37" t="s">
        <v>272</v>
      </c>
      <c r="C25" s="68">
        <v>44318.49</v>
      </c>
      <c r="D25" s="69">
        <v>0</v>
      </c>
      <c r="E25" s="69">
        <v>2.402E-5</v>
      </c>
      <c r="F25" s="70">
        <v>3.1200000000000002E-6</v>
      </c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</row>
    <row r="26" spans="1:396" s="35" customFormat="1">
      <c r="A26" s="36">
        <v>7747</v>
      </c>
      <c r="B26" s="37" t="s">
        <v>273</v>
      </c>
      <c r="C26" s="68">
        <v>184119.48</v>
      </c>
      <c r="D26" s="69">
        <v>0</v>
      </c>
      <c r="E26" s="69">
        <v>9.98E-5</v>
      </c>
      <c r="F26" s="70">
        <v>1.2969999999999999E-5</v>
      </c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</row>
    <row r="27" spans="1:396" s="35" customFormat="1">
      <c r="A27" s="36">
        <v>7751</v>
      </c>
      <c r="B27" s="37" t="s">
        <v>275</v>
      </c>
      <c r="C27" s="68">
        <v>34785.660000000003</v>
      </c>
      <c r="D27" s="69">
        <v>0</v>
      </c>
      <c r="E27" s="69">
        <v>1.8859999999999999E-5</v>
      </c>
      <c r="F27" s="70">
        <v>2.4499999999999998E-6</v>
      </c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</row>
    <row r="28" spans="1:396" s="35" customFormat="1">
      <c r="A28" s="36">
        <v>7752</v>
      </c>
      <c r="B28" s="37" t="s">
        <v>462</v>
      </c>
      <c r="C28" s="68">
        <v>104973.28</v>
      </c>
      <c r="D28" s="69">
        <v>0</v>
      </c>
      <c r="E28" s="69">
        <v>5.6900000000000001E-5</v>
      </c>
      <c r="F28" s="70">
        <v>7.4000000000000003E-6</v>
      </c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</row>
    <row r="29" spans="1:396" s="35" customFormat="1">
      <c r="A29" s="36">
        <v>7753</v>
      </c>
      <c r="B29" s="37" t="s">
        <v>276</v>
      </c>
      <c r="C29" s="68">
        <v>55528.98</v>
      </c>
      <c r="D29" s="69">
        <v>0</v>
      </c>
      <c r="E29" s="69">
        <v>3.01E-5</v>
      </c>
      <c r="F29" s="70">
        <v>3.9099999999999998E-6</v>
      </c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</row>
    <row r="30" spans="1:396" s="35" customFormat="1">
      <c r="A30" s="36">
        <v>7756</v>
      </c>
      <c r="B30" s="37" t="s">
        <v>277</v>
      </c>
      <c r="C30" s="68">
        <v>422588.82</v>
      </c>
      <c r="D30" s="69">
        <v>0</v>
      </c>
      <c r="E30" s="69">
        <v>2.2906000000000001E-4</v>
      </c>
      <c r="F30" s="70">
        <v>2.9779999999999999E-5</v>
      </c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</row>
    <row r="31" spans="1:396" s="35" customFormat="1">
      <c r="A31" s="36">
        <v>7757</v>
      </c>
      <c r="B31" s="37" t="s">
        <v>278</v>
      </c>
      <c r="C31" s="68">
        <v>66969.350000000006</v>
      </c>
      <c r="D31" s="69">
        <v>0</v>
      </c>
      <c r="E31" s="69">
        <v>3.6300000000000001E-5</v>
      </c>
      <c r="F31" s="70">
        <v>4.7199999999999997E-6</v>
      </c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</row>
    <row r="32" spans="1:396" s="35" customFormat="1">
      <c r="A32" s="36">
        <v>7759</v>
      </c>
      <c r="B32" s="37" t="s">
        <v>279</v>
      </c>
      <c r="C32" s="68">
        <v>190757.18</v>
      </c>
      <c r="D32" s="69">
        <v>0</v>
      </c>
      <c r="E32" s="69">
        <v>1.0340000000000001E-4</v>
      </c>
      <c r="F32" s="70">
        <v>1.344E-5</v>
      </c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</row>
    <row r="33" spans="1:396" s="35" customFormat="1">
      <c r="A33" s="36">
        <v>7763</v>
      </c>
      <c r="B33" s="37" t="s">
        <v>280</v>
      </c>
      <c r="C33" s="68">
        <v>71140.98</v>
      </c>
      <c r="D33" s="69">
        <v>0</v>
      </c>
      <c r="E33" s="69">
        <v>3.8559999999999997E-5</v>
      </c>
      <c r="F33" s="70">
        <v>5.0100000000000003E-6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</row>
    <row r="34" spans="1:396" s="35" customFormat="1">
      <c r="A34" s="36">
        <v>7773</v>
      </c>
      <c r="B34" s="37" t="s">
        <v>281</v>
      </c>
      <c r="C34" s="68">
        <v>125436.79</v>
      </c>
      <c r="D34" s="69">
        <v>0</v>
      </c>
      <c r="E34" s="69">
        <v>6.7990000000000005E-5</v>
      </c>
      <c r="F34" s="70">
        <v>8.8400000000000001E-6</v>
      </c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</row>
    <row r="35" spans="1:396" s="35" customFormat="1">
      <c r="A35" s="36">
        <v>7776</v>
      </c>
      <c r="B35" s="37" t="s">
        <v>282</v>
      </c>
      <c r="C35" s="68">
        <v>112339.82</v>
      </c>
      <c r="D35" s="69">
        <v>0</v>
      </c>
      <c r="E35" s="69">
        <v>6.0890000000000001E-5</v>
      </c>
      <c r="F35" s="70">
        <v>7.9200000000000004E-6</v>
      </c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</row>
    <row r="36" spans="1:396" s="35" customFormat="1">
      <c r="A36" s="36">
        <v>7782</v>
      </c>
      <c r="B36" s="37" t="s">
        <v>284</v>
      </c>
      <c r="C36" s="68">
        <v>105637.09</v>
      </c>
      <c r="D36" s="69">
        <v>0</v>
      </c>
      <c r="E36" s="69">
        <v>5.7259999999999997E-5</v>
      </c>
      <c r="F36" s="70">
        <v>7.4399999999999999E-6</v>
      </c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</row>
    <row r="37" spans="1:396" s="35" customFormat="1">
      <c r="A37" s="36">
        <v>7790</v>
      </c>
      <c r="B37" s="37" t="s">
        <v>285</v>
      </c>
      <c r="C37" s="68">
        <v>60016.98</v>
      </c>
      <c r="D37" s="69">
        <v>0</v>
      </c>
      <c r="E37" s="69">
        <v>3.2530000000000002E-5</v>
      </c>
      <c r="F37" s="70">
        <v>4.2300000000000002E-6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</row>
    <row r="38" spans="1:396" s="35" customFormat="1">
      <c r="A38" s="36">
        <v>7793</v>
      </c>
      <c r="B38" s="37" t="s">
        <v>287</v>
      </c>
      <c r="C38" s="68">
        <v>96849.37</v>
      </c>
      <c r="D38" s="69">
        <v>0</v>
      </c>
      <c r="E38" s="69">
        <v>5.2500000000000002E-5</v>
      </c>
      <c r="F38" s="70">
        <v>6.8299999999999998E-6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</row>
    <row r="39" spans="1:396" s="35" customFormat="1">
      <c r="A39" s="36">
        <v>7794</v>
      </c>
      <c r="B39" s="37" t="s">
        <v>288</v>
      </c>
      <c r="C39" s="68">
        <v>33221.86</v>
      </c>
      <c r="D39" s="69">
        <v>0</v>
      </c>
      <c r="E39" s="69">
        <v>1.8009999999999999E-5</v>
      </c>
      <c r="F39" s="70">
        <v>2.34E-6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</row>
    <row r="40" spans="1:396" s="35" customFormat="1">
      <c r="A40" s="36">
        <v>7798</v>
      </c>
      <c r="B40" s="37" t="s">
        <v>289</v>
      </c>
      <c r="C40" s="68">
        <v>104166.66</v>
      </c>
      <c r="D40" s="69">
        <v>0</v>
      </c>
      <c r="E40" s="69">
        <v>5.6459999999999998E-5</v>
      </c>
      <c r="F40" s="70">
        <v>7.34E-6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</row>
    <row r="41" spans="1:396" s="35" customFormat="1">
      <c r="A41" s="36">
        <v>7805</v>
      </c>
      <c r="B41" s="37" t="s">
        <v>291</v>
      </c>
      <c r="C41" s="68">
        <v>114139.93</v>
      </c>
      <c r="D41" s="69">
        <v>0</v>
      </c>
      <c r="E41" s="69">
        <v>6.1870000000000002E-5</v>
      </c>
      <c r="F41" s="70">
        <v>8.0399999999999993E-6</v>
      </c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</row>
    <row r="42" spans="1:396" s="35" customFormat="1">
      <c r="A42" s="36">
        <v>7807</v>
      </c>
      <c r="B42" s="37" t="s">
        <v>292</v>
      </c>
      <c r="C42" s="68">
        <v>37786.71</v>
      </c>
      <c r="D42" s="69">
        <v>0</v>
      </c>
      <c r="E42" s="69">
        <v>2.048E-5</v>
      </c>
      <c r="F42" s="70">
        <v>2.6599999999999999E-6</v>
      </c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</row>
    <row r="43" spans="1:396" s="35" customFormat="1">
      <c r="A43" s="36">
        <v>7814</v>
      </c>
      <c r="B43" s="37" t="s">
        <v>293</v>
      </c>
      <c r="C43" s="68">
        <v>151714.56</v>
      </c>
      <c r="D43" s="69">
        <v>0</v>
      </c>
      <c r="E43" s="69">
        <v>8.2239999999999999E-5</v>
      </c>
      <c r="F43" s="70">
        <v>1.0689999999999999E-5</v>
      </c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</row>
    <row r="44" spans="1:396" s="35" customFormat="1">
      <c r="A44" s="36">
        <v>7820</v>
      </c>
      <c r="B44" s="37" t="s">
        <v>296</v>
      </c>
      <c r="C44" s="68">
        <v>33898.589999999997</v>
      </c>
      <c r="D44" s="69">
        <v>0</v>
      </c>
      <c r="E44" s="69">
        <v>1.8369999999999999E-5</v>
      </c>
      <c r="F44" s="70">
        <v>2.39E-6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</row>
    <row r="45" spans="1:396" s="35" customFormat="1">
      <c r="A45" s="36">
        <v>7821</v>
      </c>
      <c r="B45" s="37" t="s">
        <v>297</v>
      </c>
      <c r="C45" s="68">
        <v>89546.81</v>
      </c>
      <c r="D45" s="69">
        <v>0</v>
      </c>
      <c r="E45" s="69">
        <v>4.8539999999999999E-5</v>
      </c>
      <c r="F45" s="70">
        <v>6.3099999999999997E-6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</row>
    <row r="46" spans="1:396" s="35" customFormat="1">
      <c r="A46" s="36">
        <v>20020</v>
      </c>
      <c r="B46" s="37" t="s">
        <v>309</v>
      </c>
      <c r="C46" s="68">
        <v>209990.48</v>
      </c>
      <c r="D46" s="69">
        <v>0</v>
      </c>
      <c r="E46" s="69">
        <v>1.1382E-4</v>
      </c>
      <c r="F46" s="70">
        <v>1.4800000000000001E-5</v>
      </c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</row>
    <row r="47" spans="1:396" s="35" customFormat="1">
      <c r="A47" s="36">
        <v>20025</v>
      </c>
      <c r="B47" s="37" t="s">
        <v>129</v>
      </c>
      <c r="C47" s="68">
        <v>85339156.189999998</v>
      </c>
      <c r="D47" s="69">
        <v>2.5080100000000001E-2</v>
      </c>
      <c r="E47" s="69">
        <v>4.6257090000000001E-2</v>
      </c>
      <c r="F47" s="70">
        <v>2.7833110000000001E-2</v>
      </c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</row>
    <row r="48" spans="1:396" s="35" customFormat="1" ht="13.5" thickBot="1">
      <c r="A48" s="53"/>
      <c r="B48" s="53"/>
      <c r="C48" s="53"/>
      <c r="D48" s="53"/>
      <c r="E48" s="53"/>
      <c r="F48" s="57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</row>
    <row r="49" spans="1:441" s="35" customFormat="1" ht="13.5" thickBot="1">
      <c r="A49" s="41" t="s">
        <v>487</v>
      </c>
      <c r="B49" s="58" t="s">
        <v>490</v>
      </c>
      <c r="C49" s="49">
        <f>SUM(C16:C48)</f>
        <v>88581562.269999996</v>
      </c>
      <c r="D49" s="50">
        <f t="shared" ref="D49:F49" si="2">SUM(D16:D48)</f>
        <v>2.5080100000000001E-2</v>
      </c>
      <c r="E49" s="50">
        <f t="shared" si="2"/>
        <v>4.8014609999999999E-2</v>
      </c>
      <c r="F49" s="50">
        <f t="shared" si="2"/>
        <v>2.8061590000000001E-2</v>
      </c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</row>
    <row r="50" spans="1:441" s="5" customFormat="1" ht="15">
      <c r="A50" s="19"/>
      <c r="B50" s="19"/>
      <c r="C50" s="1"/>
      <c r="D50" s="1"/>
      <c r="E50" s="1"/>
      <c r="F50" s="6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</row>
    <row r="51" spans="1:441" s="5" customFormat="1">
      <c r="A51" s="36">
        <v>31030</v>
      </c>
      <c r="B51" s="37" t="s">
        <v>116</v>
      </c>
      <c r="C51" s="68">
        <v>65196266.240000002</v>
      </c>
      <c r="D51" s="69">
        <v>3.6596360000000001E-2</v>
      </c>
      <c r="E51" s="69">
        <v>3.5338870000000001E-2</v>
      </c>
      <c r="F51" s="70">
        <v>3.6432890000000002E-2</v>
      </c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</row>
    <row r="52" spans="1:441">
      <c r="A52" s="36">
        <v>31035</v>
      </c>
      <c r="B52" s="37" t="s">
        <v>310</v>
      </c>
      <c r="C52" s="68">
        <v>11595953.17</v>
      </c>
      <c r="D52" s="69">
        <v>6.5091100000000002E-3</v>
      </c>
      <c r="E52" s="69">
        <v>6.2854499999999997E-3</v>
      </c>
      <c r="F52" s="70">
        <v>6.4800300000000003E-3</v>
      </c>
    </row>
    <row r="53" spans="1:441" s="35" customFormat="1">
      <c r="A53" s="36">
        <v>31040</v>
      </c>
      <c r="B53" s="37" t="s">
        <v>117</v>
      </c>
      <c r="C53" s="68">
        <v>10543188.23</v>
      </c>
      <c r="D53" s="69">
        <v>5.9181700000000004E-3</v>
      </c>
      <c r="E53" s="69">
        <v>5.7148099999999999E-3</v>
      </c>
      <c r="F53" s="70">
        <v>5.8917300000000004E-3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</row>
    <row r="54" spans="1:441" s="35" customFormat="1">
      <c r="A54" s="36">
        <v>31045</v>
      </c>
      <c r="B54" s="37" t="s">
        <v>311</v>
      </c>
      <c r="C54" s="68">
        <v>9984899.0299999993</v>
      </c>
      <c r="D54" s="69">
        <v>5.6047800000000002E-3</v>
      </c>
      <c r="E54" s="69">
        <v>5.4121999999999998E-3</v>
      </c>
      <c r="F54" s="70">
        <v>5.5797399999999997E-3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</row>
    <row r="55" spans="1:441" s="35" customFormat="1">
      <c r="A55" s="36">
        <v>31066</v>
      </c>
      <c r="B55" s="37" t="s">
        <v>312</v>
      </c>
      <c r="C55" s="68">
        <v>728192.89</v>
      </c>
      <c r="D55" s="69">
        <v>4.0874999999999999E-4</v>
      </c>
      <c r="E55" s="69">
        <v>3.9470999999999999E-4</v>
      </c>
      <c r="F55" s="70">
        <v>4.0692000000000001E-4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</row>
    <row r="56" spans="1:441" s="35" customFormat="1">
      <c r="A56" s="36">
        <v>31070</v>
      </c>
      <c r="B56" s="37" t="s">
        <v>313</v>
      </c>
      <c r="C56" s="68">
        <v>2155885.84</v>
      </c>
      <c r="D56" s="69">
        <v>1.2101499999999999E-3</v>
      </c>
      <c r="E56" s="69">
        <v>1.1685700000000001E-3</v>
      </c>
      <c r="F56" s="70">
        <v>1.2047399999999999E-3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</row>
    <row r="57" spans="1:441" s="35" customFormat="1">
      <c r="A57" s="36">
        <v>31074</v>
      </c>
      <c r="B57" s="37" t="s">
        <v>314</v>
      </c>
      <c r="C57" s="68">
        <v>36297407.390000001</v>
      </c>
      <c r="D57" s="69">
        <v>2.0374679999999999E-2</v>
      </c>
      <c r="E57" s="69">
        <v>1.9674580000000001E-2</v>
      </c>
      <c r="F57" s="70">
        <v>2.028367E-2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</row>
    <row r="58" spans="1:441" s="35" customFormat="1">
      <c r="A58" s="36">
        <v>31076</v>
      </c>
      <c r="B58" s="37" t="s">
        <v>315</v>
      </c>
      <c r="C58" s="68">
        <v>73231.11</v>
      </c>
      <c r="D58" s="69">
        <v>4.1109999999999998E-5</v>
      </c>
      <c r="E58" s="69">
        <v>3.9690000000000001E-5</v>
      </c>
      <c r="F58" s="70">
        <v>4.0930000000000003E-5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</row>
    <row r="59" spans="1:441" s="35" customFormat="1">
      <c r="A59" s="36">
        <v>31082</v>
      </c>
      <c r="B59" s="37" t="s">
        <v>316</v>
      </c>
      <c r="C59" s="68">
        <v>1135777.29</v>
      </c>
      <c r="D59" s="69">
        <v>6.3754000000000003E-4</v>
      </c>
      <c r="E59" s="69">
        <v>6.1563000000000004E-4</v>
      </c>
      <c r="F59" s="70">
        <v>6.3469000000000004E-4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</row>
    <row r="60" spans="1:441" s="35" customFormat="1">
      <c r="A60" s="36">
        <v>31085</v>
      </c>
      <c r="B60" s="37" t="s">
        <v>317</v>
      </c>
      <c r="C60" s="68">
        <v>549892.14</v>
      </c>
      <c r="D60" s="69">
        <v>3.0866999999999998E-4</v>
      </c>
      <c r="E60" s="69">
        <v>2.9806E-4</v>
      </c>
      <c r="F60" s="70">
        <v>3.0728999999999999E-4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</row>
    <row r="61" spans="1:441" s="35" customFormat="1">
      <c r="A61" s="36">
        <v>31094</v>
      </c>
      <c r="B61" s="37" t="s">
        <v>319</v>
      </c>
      <c r="C61" s="68">
        <v>1188474.19</v>
      </c>
      <c r="D61" s="69">
        <v>6.6712E-4</v>
      </c>
      <c r="E61" s="69">
        <v>6.4420000000000005E-4</v>
      </c>
      <c r="F61" s="70">
        <v>6.6414000000000002E-4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</row>
    <row r="62" spans="1:441" s="35" customFormat="1">
      <c r="A62" s="36">
        <v>31095</v>
      </c>
      <c r="B62" s="37" t="s">
        <v>118</v>
      </c>
      <c r="C62" s="68">
        <v>17205164.620000001</v>
      </c>
      <c r="D62" s="69">
        <v>9.6577099999999999E-3</v>
      </c>
      <c r="E62" s="69">
        <v>9.3258600000000001E-3</v>
      </c>
      <c r="F62" s="70">
        <v>9.6145699999999994E-3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</row>
    <row r="63" spans="1:441" s="35" customFormat="1">
      <c r="A63" s="36">
        <v>31097</v>
      </c>
      <c r="B63" s="37" t="s">
        <v>471</v>
      </c>
      <c r="C63" s="68">
        <v>132675</v>
      </c>
      <c r="D63" s="69">
        <v>7.4469999999999997E-5</v>
      </c>
      <c r="E63" s="69">
        <v>7.1909999999999994E-5</v>
      </c>
      <c r="F63" s="70">
        <v>7.4140000000000005E-5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</row>
    <row r="64" spans="1:441" s="35" customFormat="1">
      <c r="A64" s="36">
        <v>31110</v>
      </c>
      <c r="B64" s="37" t="s">
        <v>320</v>
      </c>
      <c r="C64" s="68">
        <v>0</v>
      </c>
      <c r="D64" s="69">
        <v>0</v>
      </c>
      <c r="E64" s="69">
        <v>0</v>
      </c>
      <c r="F64" s="70">
        <v>0</v>
      </c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</row>
    <row r="65" spans="1:396" s="35" customFormat="1">
      <c r="A65" s="36">
        <v>31112</v>
      </c>
      <c r="B65" s="37" t="s">
        <v>321</v>
      </c>
      <c r="C65" s="68">
        <v>3103654.58</v>
      </c>
      <c r="D65" s="69">
        <v>1.74216E-3</v>
      </c>
      <c r="E65" s="69">
        <v>1.6823000000000001E-3</v>
      </c>
      <c r="F65" s="70">
        <v>1.73438E-3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</row>
    <row r="66" spans="1:396" s="35" customFormat="1">
      <c r="A66" s="36">
        <v>31120</v>
      </c>
      <c r="B66" s="37" t="s">
        <v>322</v>
      </c>
      <c r="C66" s="68">
        <v>1976257.27</v>
      </c>
      <c r="D66" s="69">
        <v>1.10932E-3</v>
      </c>
      <c r="E66" s="69">
        <v>1.07121E-3</v>
      </c>
      <c r="F66" s="70">
        <v>1.1043699999999999E-3</v>
      </c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</row>
    <row r="67" spans="1:396" s="35" customFormat="1">
      <c r="A67" s="36">
        <v>31125</v>
      </c>
      <c r="B67" s="37" t="s">
        <v>323</v>
      </c>
      <c r="C67" s="68">
        <v>1663702.41</v>
      </c>
      <c r="D67" s="69">
        <v>9.3388E-4</v>
      </c>
      <c r="E67" s="69">
        <v>9.0178999999999997E-4</v>
      </c>
      <c r="F67" s="70">
        <v>9.2971000000000004E-4</v>
      </c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</row>
    <row r="68" spans="1:396" s="35" customFormat="1">
      <c r="A68" s="36">
        <v>31136</v>
      </c>
      <c r="B68" s="37" t="s">
        <v>325</v>
      </c>
      <c r="C68" s="68">
        <v>160903.17000000001</v>
      </c>
      <c r="D68" s="69">
        <v>9.0320000000000003E-5</v>
      </c>
      <c r="E68" s="69">
        <v>8.7219999999999995E-5</v>
      </c>
      <c r="F68" s="70">
        <v>8.9920000000000006E-5</v>
      </c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</row>
    <row r="69" spans="1:396" s="35" customFormat="1">
      <c r="A69" s="36">
        <v>31137</v>
      </c>
      <c r="B69" s="37" t="s">
        <v>326</v>
      </c>
      <c r="C69" s="68">
        <v>933311.84</v>
      </c>
      <c r="D69" s="69">
        <v>5.2388999999999995E-4</v>
      </c>
      <c r="E69" s="69">
        <v>5.0589000000000005E-4</v>
      </c>
      <c r="F69" s="70">
        <v>5.2154999999999997E-4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</row>
    <row r="70" spans="1:396" s="35" customFormat="1">
      <c r="A70" s="36">
        <v>31150</v>
      </c>
      <c r="B70" s="37" t="s">
        <v>327</v>
      </c>
      <c r="C70" s="68">
        <v>245994.12</v>
      </c>
      <c r="D70" s="69">
        <v>1.3808000000000001E-4</v>
      </c>
      <c r="E70" s="69">
        <v>1.3333999999999999E-4</v>
      </c>
      <c r="F70" s="70">
        <v>1.3746E-4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</row>
    <row r="71" spans="1:396" s="35" customFormat="1">
      <c r="A71" s="36">
        <v>31165</v>
      </c>
      <c r="B71" s="37" t="s">
        <v>329</v>
      </c>
      <c r="C71" s="68">
        <v>114751.23</v>
      </c>
      <c r="D71" s="69">
        <v>6.4410000000000002E-5</v>
      </c>
      <c r="E71" s="69">
        <v>6.2199999999999994E-5</v>
      </c>
      <c r="F71" s="70">
        <v>6.4120000000000003E-5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</row>
    <row r="72" spans="1:396" s="35" customFormat="1">
      <c r="A72" s="36">
        <v>31179</v>
      </c>
      <c r="B72" s="37" t="s">
        <v>523</v>
      </c>
      <c r="C72" s="68">
        <v>472843.12</v>
      </c>
      <c r="D72" s="69">
        <v>2.6541999999999999E-4</v>
      </c>
      <c r="E72" s="69">
        <v>2.563E-4</v>
      </c>
      <c r="F72" s="70">
        <v>2.6423000000000001E-4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</row>
    <row r="73" spans="1:396" s="35" customFormat="1">
      <c r="A73" s="36">
        <v>31180</v>
      </c>
      <c r="B73" s="37" t="s">
        <v>331</v>
      </c>
      <c r="C73" s="68">
        <v>267730.06</v>
      </c>
      <c r="D73" s="69">
        <v>1.5028E-4</v>
      </c>
      <c r="E73" s="69">
        <v>1.4511999999999999E-4</v>
      </c>
      <c r="F73" s="70">
        <v>1.4961E-4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</row>
    <row r="74" spans="1:396" s="35" customFormat="1">
      <c r="A74" s="36">
        <v>31185</v>
      </c>
      <c r="B74" s="37" t="s">
        <v>332</v>
      </c>
      <c r="C74" s="68">
        <v>605982.31999999995</v>
      </c>
      <c r="D74" s="69">
        <v>3.4015E-4</v>
      </c>
      <c r="E74" s="69">
        <v>3.2846999999999998E-4</v>
      </c>
      <c r="F74" s="70">
        <v>3.3862999999999997E-4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</row>
    <row r="75" spans="1:396" s="35" customFormat="1">
      <c r="A75" s="36">
        <v>31190</v>
      </c>
      <c r="B75" s="37" t="s">
        <v>333</v>
      </c>
      <c r="C75" s="68">
        <v>223919.09</v>
      </c>
      <c r="D75" s="69">
        <v>1.2569E-4</v>
      </c>
      <c r="E75" s="69">
        <v>1.2137E-4</v>
      </c>
      <c r="F75" s="70">
        <v>1.2512999999999999E-4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</row>
    <row r="76" spans="1:396" s="35" customFormat="1">
      <c r="A76" s="36">
        <v>31200</v>
      </c>
      <c r="B76" s="37" t="s">
        <v>334</v>
      </c>
      <c r="C76" s="68">
        <v>165756.73000000001</v>
      </c>
      <c r="D76" s="69">
        <v>9.3040000000000004E-5</v>
      </c>
      <c r="E76" s="69">
        <v>8.9850000000000002E-5</v>
      </c>
      <c r="F76" s="70">
        <v>9.2629999999999999E-5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</row>
    <row r="77" spans="1:396" s="35" customFormat="1">
      <c r="A77" s="36">
        <v>31205</v>
      </c>
      <c r="B77" s="37" t="s">
        <v>335</v>
      </c>
      <c r="C77" s="68">
        <v>28137.48</v>
      </c>
      <c r="D77" s="69">
        <v>1.579E-5</v>
      </c>
      <c r="E77" s="69">
        <v>1.525E-5</v>
      </c>
      <c r="F77" s="70">
        <v>1.5719999999999999E-5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</row>
    <row r="78" spans="1:396" s="35" customFormat="1">
      <c r="A78" s="36">
        <v>31215</v>
      </c>
      <c r="B78" s="37" t="s">
        <v>336</v>
      </c>
      <c r="C78" s="68">
        <v>136195.54</v>
      </c>
      <c r="D78" s="69">
        <v>7.6450000000000002E-5</v>
      </c>
      <c r="E78" s="69">
        <v>7.3819999999999995E-5</v>
      </c>
      <c r="F78" s="70">
        <v>7.6110000000000001E-5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</row>
    <row r="79" spans="1:396" s="35" customFormat="1">
      <c r="A79" s="36">
        <v>31225</v>
      </c>
      <c r="B79" s="37" t="s">
        <v>337</v>
      </c>
      <c r="C79" s="68">
        <v>732073.15</v>
      </c>
      <c r="D79" s="69">
        <v>4.1093E-4</v>
      </c>
      <c r="E79" s="69">
        <v>3.9680999999999999E-4</v>
      </c>
      <c r="F79" s="70">
        <v>4.0908999999999997E-4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</row>
    <row r="80" spans="1:396" s="35" customFormat="1">
      <c r="A80" s="36">
        <v>31245</v>
      </c>
      <c r="B80" s="37" t="s">
        <v>338</v>
      </c>
      <c r="C80" s="68">
        <v>989737.86</v>
      </c>
      <c r="D80" s="69">
        <v>5.5557000000000002E-4</v>
      </c>
      <c r="E80" s="69">
        <v>5.3647999999999999E-4</v>
      </c>
      <c r="F80" s="70">
        <v>5.5309000000000001E-4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</row>
    <row r="81" spans="1:396" s="35" customFormat="1">
      <c r="A81" s="36">
        <v>31250</v>
      </c>
      <c r="B81" s="37" t="s">
        <v>339</v>
      </c>
      <c r="C81" s="68">
        <v>3828114.04</v>
      </c>
      <c r="D81" s="69">
        <v>2.1488200000000001E-3</v>
      </c>
      <c r="E81" s="69">
        <v>2.0749800000000001E-3</v>
      </c>
      <c r="F81" s="70">
        <v>2.1392199999999998E-3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</row>
    <row r="82" spans="1:396" s="35" customFormat="1">
      <c r="A82" s="36">
        <v>31260</v>
      </c>
      <c r="B82" s="37" t="s">
        <v>340</v>
      </c>
      <c r="C82" s="68">
        <v>85068.75</v>
      </c>
      <c r="D82" s="69">
        <v>4.7750000000000002E-5</v>
      </c>
      <c r="E82" s="69">
        <v>4.6109999999999997E-5</v>
      </c>
      <c r="F82" s="70">
        <v>4.7540000000000002E-5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</row>
    <row r="83" spans="1:396" s="35" customFormat="1">
      <c r="A83" s="36">
        <v>31263</v>
      </c>
      <c r="B83" s="37" t="s">
        <v>341</v>
      </c>
      <c r="C83" s="68">
        <v>104211.54</v>
      </c>
      <c r="D83" s="69">
        <v>5.8499999999999999E-5</v>
      </c>
      <c r="E83" s="69">
        <v>5.6490000000000003E-5</v>
      </c>
      <c r="F83" s="70">
        <v>5.8239999999999998E-5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</row>
    <row r="84" spans="1:396" s="35" customFormat="1">
      <c r="A84" s="36">
        <v>31268</v>
      </c>
      <c r="B84" s="37" t="s">
        <v>342</v>
      </c>
      <c r="C84" s="68">
        <v>374261.83</v>
      </c>
      <c r="D84" s="69">
        <v>2.1007999999999999E-4</v>
      </c>
      <c r="E84" s="69">
        <v>2.0285999999999999E-4</v>
      </c>
      <c r="F84" s="70">
        <v>2.0913999999999999E-4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</row>
    <row r="85" spans="1:396" s="35" customFormat="1">
      <c r="A85" s="36">
        <v>31270</v>
      </c>
      <c r="B85" s="37" t="s">
        <v>343</v>
      </c>
      <c r="C85" s="68">
        <v>1219624.1299999999</v>
      </c>
      <c r="D85" s="69">
        <v>6.8460999999999999E-4</v>
      </c>
      <c r="E85" s="69">
        <v>6.6107999999999998E-4</v>
      </c>
      <c r="F85" s="70">
        <v>6.8154999999999995E-4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</row>
    <row r="86" spans="1:396" s="35" customFormat="1">
      <c r="A86" s="36">
        <v>31275</v>
      </c>
      <c r="B86" s="37" t="s">
        <v>344</v>
      </c>
      <c r="C86" s="68">
        <v>198961.11</v>
      </c>
      <c r="D86" s="69">
        <v>1.1168E-4</v>
      </c>
      <c r="E86" s="69">
        <v>1.0784E-4</v>
      </c>
      <c r="F86" s="70">
        <v>1.1118E-4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</row>
    <row r="87" spans="1:396" s="35" customFormat="1">
      <c r="A87" s="36">
        <v>31290</v>
      </c>
      <c r="B87" s="37" t="s">
        <v>346</v>
      </c>
      <c r="C87" s="68">
        <v>672910.57</v>
      </c>
      <c r="D87" s="69">
        <v>3.7772000000000001E-4</v>
      </c>
      <c r="E87" s="69">
        <v>3.6474000000000001E-4</v>
      </c>
      <c r="F87" s="70">
        <v>3.7603000000000002E-4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</row>
    <row r="88" spans="1:396" s="35" customFormat="1">
      <c r="A88" s="36">
        <v>31345</v>
      </c>
      <c r="B88" s="37" t="s">
        <v>347</v>
      </c>
      <c r="C88" s="68">
        <v>157152.23000000001</v>
      </c>
      <c r="D88" s="69">
        <v>8.8209999999999997E-5</v>
      </c>
      <c r="E88" s="69">
        <v>8.5179999999999994E-5</v>
      </c>
      <c r="F88" s="70">
        <v>8.7819999999999996E-5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</row>
    <row r="89" spans="1:396" s="35" customFormat="1">
      <c r="A89" s="36">
        <v>31354</v>
      </c>
      <c r="B89" s="37" t="s">
        <v>348</v>
      </c>
      <c r="C89" s="68">
        <v>292163.44</v>
      </c>
      <c r="D89" s="69">
        <v>1.64E-4</v>
      </c>
      <c r="E89" s="69">
        <v>1.5835999999999999E-4</v>
      </c>
      <c r="F89" s="70">
        <v>1.6327E-4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</row>
    <row r="90" spans="1:396" s="35" customFormat="1">
      <c r="A90" s="36">
        <v>31370</v>
      </c>
      <c r="B90" s="37" t="s">
        <v>349</v>
      </c>
      <c r="C90" s="68">
        <v>1101896.03</v>
      </c>
      <c r="D90" s="69">
        <v>6.1852000000000001E-4</v>
      </c>
      <c r="E90" s="69">
        <v>5.9727000000000001E-4</v>
      </c>
      <c r="F90" s="70">
        <v>6.1576000000000003E-4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</row>
    <row r="91" spans="1:396" s="35" customFormat="1">
      <c r="A91" s="36">
        <v>31415</v>
      </c>
      <c r="B91" s="37" t="s">
        <v>352</v>
      </c>
      <c r="C91" s="68">
        <v>2297568.06</v>
      </c>
      <c r="D91" s="69">
        <v>1.2896800000000001E-3</v>
      </c>
      <c r="E91" s="69">
        <v>1.24537E-3</v>
      </c>
      <c r="F91" s="70">
        <v>1.28392E-3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</row>
    <row r="92" spans="1:396" s="35" customFormat="1">
      <c r="A92" s="36">
        <v>31765</v>
      </c>
      <c r="B92" s="37" t="s">
        <v>353</v>
      </c>
      <c r="C92" s="68">
        <v>1457685.93</v>
      </c>
      <c r="D92" s="69">
        <v>8.1824000000000003E-4</v>
      </c>
      <c r="E92" s="69">
        <v>7.9011999999999995E-4</v>
      </c>
      <c r="F92" s="70">
        <v>8.1457999999999997E-4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</row>
    <row r="93" spans="1:396" s="35" customFormat="1">
      <c r="A93" s="36">
        <v>35605</v>
      </c>
      <c r="B93" s="37" t="s">
        <v>354</v>
      </c>
      <c r="C93" s="68">
        <v>4489077.08</v>
      </c>
      <c r="D93" s="69">
        <v>2.5198400000000002E-3</v>
      </c>
      <c r="E93" s="69">
        <v>2.4332500000000001E-3</v>
      </c>
      <c r="F93" s="70">
        <v>2.5085799999999998E-3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</row>
    <row r="94" spans="1:396" s="35" customFormat="1">
      <c r="A94" s="36">
        <v>35607</v>
      </c>
      <c r="B94" s="37" t="s">
        <v>355</v>
      </c>
      <c r="C94" s="68">
        <v>2485769.71</v>
      </c>
      <c r="D94" s="69">
        <v>1.39533E-3</v>
      </c>
      <c r="E94" s="69">
        <v>1.34738E-3</v>
      </c>
      <c r="F94" s="70">
        <v>1.3891000000000001E-3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</row>
    <row r="95" spans="1:396" s="35" customFormat="1">
      <c r="A95" s="36">
        <v>35609</v>
      </c>
      <c r="B95" s="37" t="s">
        <v>356</v>
      </c>
      <c r="C95" s="68">
        <v>1763594.12</v>
      </c>
      <c r="D95" s="69">
        <v>9.8995000000000007E-4</v>
      </c>
      <c r="E95" s="69">
        <v>9.5593999999999996E-4</v>
      </c>
      <c r="F95" s="70">
        <v>9.8553000000000009E-4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</row>
    <row r="96" spans="1:396" s="35" customFormat="1">
      <c r="A96" s="36">
        <v>35615</v>
      </c>
      <c r="B96" s="37" t="s">
        <v>119</v>
      </c>
      <c r="C96" s="68">
        <v>1548245.23</v>
      </c>
      <c r="D96" s="69">
        <v>8.6907E-4</v>
      </c>
      <c r="E96" s="69">
        <v>8.3920999999999996E-4</v>
      </c>
      <c r="F96" s="70">
        <v>8.6518999999999995E-4</v>
      </c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</row>
    <row r="97" spans="1:396" s="35" customFormat="1">
      <c r="A97" s="36">
        <v>35616</v>
      </c>
      <c r="B97" s="37" t="s">
        <v>357</v>
      </c>
      <c r="C97" s="68">
        <v>1767846.39</v>
      </c>
      <c r="D97" s="69">
        <v>9.9233999999999998E-4</v>
      </c>
      <c r="E97" s="69">
        <v>9.5823999999999996E-4</v>
      </c>
      <c r="F97" s="70">
        <v>9.8791000000000005E-4</v>
      </c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</row>
    <row r="98" spans="1:396" s="35" customFormat="1">
      <c r="A98" s="36">
        <v>35617</v>
      </c>
      <c r="B98" s="37" t="s">
        <v>358</v>
      </c>
      <c r="C98" s="68">
        <v>1975074.42</v>
      </c>
      <c r="D98" s="69">
        <v>1.10866E-3</v>
      </c>
      <c r="E98" s="69">
        <v>1.0705700000000001E-3</v>
      </c>
      <c r="F98" s="70">
        <v>1.1037099999999999E-3</v>
      </c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</row>
    <row r="99" spans="1:396" s="35" customFormat="1">
      <c r="A99" s="36">
        <v>35618</v>
      </c>
      <c r="B99" s="37" t="s">
        <v>359</v>
      </c>
      <c r="C99" s="68">
        <v>2369707.75</v>
      </c>
      <c r="D99" s="69">
        <v>1.33018E-3</v>
      </c>
      <c r="E99" s="69">
        <v>1.28447E-3</v>
      </c>
      <c r="F99" s="70">
        <v>1.32424E-3</v>
      </c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</row>
    <row r="100" spans="1:396" s="35" customFormat="1">
      <c r="A100" s="36">
        <v>35619</v>
      </c>
      <c r="B100" s="37" t="s">
        <v>360</v>
      </c>
      <c r="C100" s="68">
        <v>1437154.62</v>
      </c>
      <c r="D100" s="69">
        <v>8.0670999999999998E-4</v>
      </c>
      <c r="E100" s="69">
        <v>7.7899000000000002E-4</v>
      </c>
      <c r="F100" s="70">
        <v>8.0311E-4</v>
      </c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</row>
    <row r="101" spans="1:396" s="35" customFormat="1">
      <c r="A101" s="36">
        <v>35625</v>
      </c>
      <c r="B101" s="37" t="s">
        <v>361</v>
      </c>
      <c r="C101" s="68">
        <v>214654911.74000001</v>
      </c>
      <c r="D101" s="69">
        <v>0.12049139999999998</v>
      </c>
      <c r="E101" s="69">
        <v>0.11635118999999999</v>
      </c>
      <c r="F101" s="70">
        <v>0.11995309000000026</v>
      </c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</row>
    <row r="102" spans="1:396" s="35" customFormat="1">
      <c r="A102" s="36">
        <v>35628</v>
      </c>
      <c r="B102" s="37" t="s">
        <v>362</v>
      </c>
      <c r="C102" s="68">
        <v>736386.67</v>
      </c>
      <c r="D102" s="69">
        <v>4.1334999999999999E-4</v>
      </c>
      <c r="E102" s="69">
        <v>3.9915000000000003E-4</v>
      </c>
      <c r="F102" s="70">
        <v>4.1149999999999997E-4</v>
      </c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</row>
    <row r="103" spans="1:396" s="35" customFormat="1">
      <c r="A103" s="36">
        <v>35630</v>
      </c>
      <c r="B103" s="37" t="s">
        <v>363</v>
      </c>
      <c r="C103" s="68">
        <v>10312723.560000001</v>
      </c>
      <c r="D103" s="69">
        <v>5.7888000000000002E-3</v>
      </c>
      <c r="E103" s="69">
        <v>5.5898900000000001E-3</v>
      </c>
      <c r="F103" s="70">
        <v>5.7629400000000002E-3</v>
      </c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</row>
    <row r="104" spans="1:396" s="35" customFormat="1">
      <c r="A104" s="36">
        <v>36635</v>
      </c>
      <c r="B104" s="37" t="s">
        <v>364</v>
      </c>
      <c r="C104" s="68">
        <v>5237727.3600000003</v>
      </c>
      <c r="D104" s="69">
        <v>2.9400699999999999E-3</v>
      </c>
      <c r="E104" s="69">
        <v>2.8390500000000001E-3</v>
      </c>
      <c r="F104" s="70">
        <v>2.9269399999999998E-3</v>
      </c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</row>
    <row r="105" spans="1:396" s="35" customFormat="1">
      <c r="A105" s="36">
        <v>39075</v>
      </c>
      <c r="B105" s="37" t="s">
        <v>365</v>
      </c>
      <c r="C105" s="68">
        <v>368432.01</v>
      </c>
      <c r="D105" s="69">
        <v>2.0681000000000001E-4</v>
      </c>
      <c r="E105" s="69">
        <v>1.997E-4</v>
      </c>
      <c r="F105" s="70">
        <v>2.0589E-4</v>
      </c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</row>
    <row r="106" spans="1:396" s="35" customFormat="1">
      <c r="A106" s="36">
        <v>39079</v>
      </c>
      <c r="B106" s="37" t="s">
        <v>120</v>
      </c>
      <c r="C106" s="68">
        <v>14061310.26</v>
      </c>
      <c r="D106" s="69">
        <v>7.8929800000000008E-3</v>
      </c>
      <c r="E106" s="69">
        <v>7.6217699999999999E-3</v>
      </c>
      <c r="F106" s="70">
        <v>7.8577200000000003E-3</v>
      </c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</row>
    <row r="107" spans="1:396" s="35" customFormat="1">
      <c r="A107" s="36">
        <v>39084</v>
      </c>
      <c r="B107" s="37" t="s">
        <v>366</v>
      </c>
      <c r="C107" s="68">
        <v>390852</v>
      </c>
      <c r="D107" s="69">
        <v>2.1939999999999999E-4</v>
      </c>
      <c r="E107" s="69">
        <v>2.1185999999999999E-4</v>
      </c>
      <c r="F107" s="70">
        <v>2.1842000000000001E-4</v>
      </c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</row>
    <row r="108" spans="1:396" s="35" customFormat="1">
      <c r="A108" s="36">
        <v>39103</v>
      </c>
      <c r="B108" s="37" t="s">
        <v>367</v>
      </c>
      <c r="C108" s="68">
        <v>33014736.859999999</v>
      </c>
      <c r="D108" s="69">
        <v>1.8532030000000001E-2</v>
      </c>
      <c r="E108" s="69">
        <v>1.7895250000000001E-2</v>
      </c>
      <c r="F108" s="70">
        <v>1.844925E-2</v>
      </c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</row>
    <row r="109" spans="1:396" s="35" customFormat="1">
      <c r="A109" s="36">
        <v>39130</v>
      </c>
      <c r="B109" s="37" t="s">
        <v>368</v>
      </c>
      <c r="C109" s="68">
        <v>37825666.530000001</v>
      </c>
      <c r="D109" s="69">
        <v>2.1232529999999999E-2</v>
      </c>
      <c r="E109" s="69">
        <v>2.0502960000000001E-2</v>
      </c>
      <c r="F109" s="70">
        <v>2.1137690000000001E-2</v>
      </c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</row>
    <row r="110" spans="1:396" s="35" customFormat="1">
      <c r="A110" s="36">
        <v>39750</v>
      </c>
      <c r="B110" s="37" t="s">
        <v>369</v>
      </c>
      <c r="C110" s="68">
        <v>6718595.71</v>
      </c>
      <c r="D110" s="69">
        <v>3.7713199999999999E-3</v>
      </c>
      <c r="E110" s="69">
        <v>3.6417400000000001E-3</v>
      </c>
      <c r="F110" s="70">
        <v>3.7544700000000002E-3</v>
      </c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</row>
    <row r="111" spans="1:396" s="35" customFormat="1">
      <c r="A111" s="36">
        <v>39758</v>
      </c>
      <c r="B111" s="37" t="s">
        <v>371</v>
      </c>
      <c r="C111" s="68">
        <v>4757458.22</v>
      </c>
      <c r="D111" s="69">
        <v>2.6704799999999998E-3</v>
      </c>
      <c r="E111" s="69">
        <v>2.5787200000000001E-3</v>
      </c>
      <c r="F111" s="70">
        <v>2.65855E-3</v>
      </c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</row>
    <row r="112" spans="1:396" s="35" customFormat="1">
      <c r="A112" s="36">
        <v>39785</v>
      </c>
      <c r="B112" s="37" t="s">
        <v>372</v>
      </c>
      <c r="C112" s="68">
        <v>11519968.93</v>
      </c>
      <c r="D112" s="69">
        <v>6.4664600000000003E-3</v>
      </c>
      <c r="E112" s="69">
        <v>6.2442599999999997E-3</v>
      </c>
      <c r="F112" s="70">
        <v>6.4375700000000001E-3</v>
      </c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</row>
    <row r="113" spans="1:396" s="35" customFormat="1">
      <c r="A113" s="36">
        <v>50235</v>
      </c>
      <c r="B113" s="37" t="s">
        <v>373</v>
      </c>
      <c r="C113" s="68">
        <v>11367526.970000001</v>
      </c>
      <c r="D113" s="69">
        <v>6.3808900000000002E-3</v>
      </c>
      <c r="E113" s="69">
        <v>6.1616300000000004E-3</v>
      </c>
      <c r="F113" s="70">
        <v>6.3523900000000003E-3</v>
      </c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</row>
    <row r="114" spans="1:396" s="35" customFormat="1">
      <c r="A114" s="36">
        <v>50410</v>
      </c>
      <c r="B114" s="37" t="s">
        <v>374</v>
      </c>
      <c r="C114" s="68">
        <v>1267430.53</v>
      </c>
      <c r="D114" s="69">
        <v>7.1144000000000003E-4</v>
      </c>
      <c r="E114" s="69">
        <v>6.87E-4</v>
      </c>
      <c r="F114" s="70">
        <v>7.0826000000000005E-4</v>
      </c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</row>
    <row r="115" spans="1:396" s="35" customFormat="1">
      <c r="A115" s="36">
        <v>50529</v>
      </c>
      <c r="B115" s="37" t="s">
        <v>375</v>
      </c>
      <c r="C115" s="68">
        <v>487329.29</v>
      </c>
      <c r="D115" s="69">
        <v>2.7355000000000001E-4</v>
      </c>
      <c r="E115" s="69">
        <v>2.6415E-4</v>
      </c>
      <c r="F115" s="70">
        <v>2.7232999999999999E-4</v>
      </c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</row>
    <row r="116" spans="1:396" s="35" customFormat="1">
      <c r="A116" s="36">
        <v>50550</v>
      </c>
      <c r="B116" s="37" t="s">
        <v>376</v>
      </c>
      <c r="C116" s="68">
        <v>1950042.47</v>
      </c>
      <c r="D116" s="69">
        <v>1.09461E-3</v>
      </c>
      <c r="E116" s="69">
        <v>1.057E-3</v>
      </c>
      <c r="F116" s="70">
        <v>1.08972E-3</v>
      </c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</row>
    <row r="117" spans="1:396" s="35" customFormat="1">
      <c r="A117" s="36">
        <v>50660</v>
      </c>
      <c r="B117" s="37" t="s">
        <v>121</v>
      </c>
      <c r="C117" s="68">
        <v>16427850.48</v>
      </c>
      <c r="D117" s="69">
        <v>9.2213799999999995E-3</v>
      </c>
      <c r="E117" s="69">
        <v>8.9045200000000008E-3</v>
      </c>
      <c r="F117" s="70">
        <v>9.1801899999999995E-3</v>
      </c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</row>
    <row r="118" spans="1:396" s="35" customFormat="1">
      <c r="A118" s="36">
        <v>50665</v>
      </c>
      <c r="B118" s="37" t="s">
        <v>122</v>
      </c>
      <c r="C118" s="68">
        <v>2796701.31</v>
      </c>
      <c r="D118" s="69">
        <v>1.56986E-3</v>
      </c>
      <c r="E118" s="69">
        <v>1.51592E-3</v>
      </c>
      <c r="F118" s="70">
        <v>1.56285E-3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</row>
    <row r="119" spans="1:396" s="35" customFormat="1">
      <c r="A119" s="36">
        <v>50670</v>
      </c>
      <c r="B119" s="37" t="s">
        <v>123</v>
      </c>
      <c r="C119" s="68">
        <v>26476014.739999998</v>
      </c>
      <c r="D119" s="69">
        <v>1.486167E-2</v>
      </c>
      <c r="E119" s="69">
        <v>1.4351010000000001E-2</v>
      </c>
      <c r="F119" s="70">
        <v>1.4795279999999999E-2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</row>
    <row r="120" spans="1:396" s="35" customFormat="1">
      <c r="A120" s="36">
        <v>50850</v>
      </c>
      <c r="B120" s="37" t="s">
        <v>377</v>
      </c>
      <c r="C120" s="68">
        <v>1323896.79</v>
      </c>
      <c r="D120" s="69">
        <v>7.4313999999999999E-4</v>
      </c>
      <c r="E120" s="69">
        <v>7.1759999999999999E-4</v>
      </c>
      <c r="F120" s="70">
        <v>7.3981999999999997E-4</v>
      </c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</row>
    <row r="121" spans="1:396" s="35" customFormat="1">
      <c r="A121" s="36">
        <v>50852</v>
      </c>
      <c r="B121" s="37" t="s">
        <v>378</v>
      </c>
      <c r="C121" s="68">
        <v>736023.52</v>
      </c>
      <c r="D121" s="69">
        <v>4.1314999999999999E-4</v>
      </c>
      <c r="E121" s="69">
        <v>3.9895000000000002E-4</v>
      </c>
      <c r="F121" s="70">
        <v>4.1130000000000002E-4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</row>
    <row r="122" spans="1:396" s="35" customFormat="1">
      <c r="A122" s="36">
        <v>50860</v>
      </c>
      <c r="B122" s="37" t="s">
        <v>379</v>
      </c>
      <c r="C122" s="68">
        <v>1204411.44</v>
      </c>
      <c r="D122" s="69">
        <v>6.7606999999999997E-4</v>
      </c>
      <c r="E122" s="69">
        <v>6.5284000000000002E-4</v>
      </c>
      <c r="F122" s="70">
        <v>6.7305000000000002E-4</v>
      </c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</row>
    <row r="123" spans="1:396" s="35" customFormat="1">
      <c r="A123" s="36">
        <v>51106</v>
      </c>
      <c r="B123" s="37" t="s">
        <v>509</v>
      </c>
      <c r="C123" s="68">
        <v>5230317.17</v>
      </c>
      <c r="D123" s="69">
        <v>2.9359099999999999E-3</v>
      </c>
      <c r="E123" s="69">
        <v>2.8350300000000001E-3</v>
      </c>
      <c r="F123" s="70">
        <v>2.9228000000000001E-3</v>
      </c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</row>
    <row r="124" spans="1:396" s="35" customFormat="1">
      <c r="A124" s="36">
        <v>51107</v>
      </c>
      <c r="B124" s="37" t="s">
        <v>510</v>
      </c>
      <c r="C124" s="68">
        <v>8326625.7999999998</v>
      </c>
      <c r="D124" s="69">
        <v>4.6739499999999996E-3</v>
      </c>
      <c r="E124" s="69">
        <v>4.5133500000000002E-3</v>
      </c>
      <c r="F124" s="70">
        <v>4.6530699999999996E-3</v>
      </c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</row>
    <row r="125" spans="1:396" s="35" customFormat="1">
      <c r="A125" s="36">
        <v>51113</v>
      </c>
      <c r="B125" s="37" t="s">
        <v>409</v>
      </c>
      <c r="C125" s="68">
        <v>231920.03</v>
      </c>
      <c r="D125" s="69">
        <v>1.3018E-4</v>
      </c>
      <c r="E125" s="69">
        <v>1.2570999999999999E-4</v>
      </c>
      <c r="F125" s="70">
        <v>1.2960000000000001E-4</v>
      </c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</row>
    <row r="126" spans="1:396" s="35" customFormat="1">
      <c r="A126" s="36">
        <v>51114</v>
      </c>
      <c r="B126" s="37" t="s">
        <v>511</v>
      </c>
      <c r="C126" s="68">
        <v>879172.32</v>
      </c>
      <c r="D126" s="69">
        <v>4.9350000000000002E-4</v>
      </c>
      <c r="E126" s="69">
        <v>4.7655000000000001E-4</v>
      </c>
      <c r="F126" s="70">
        <v>4.9129999999999996E-4</v>
      </c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</row>
    <row r="127" spans="1:396" s="35" customFormat="1">
      <c r="A127" s="36">
        <v>51142</v>
      </c>
      <c r="B127" s="37" t="s">
        <v>477</v>
      </c>
      <c r="C127" s="68">
        <v>10525698.48</v>
      </c>
      <c r="D127" s="69">
        <v>5.9083499999999997E-3</v>
      </c>
      <c r="E127" s="69">
        <v>5.7053299999999998E-3</v>
      </c>
      <c r="F127" s="70">
        <v>5.8819600000000003E-3</v>
      </c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</row>
    <row r="128" spans="1:396" s="35" customFormat="1">
      <c r="A128" s="36">
        <v>51340</v>
      </c>
      <c r="B128" s="37" t="s">
        <v>381</v>
      </c>
      <c r="C128" s="68">
        <v>493886.33</v>
      </c>
      <c r="D128" s="69">
        <v>2.7723E-4</v>
      </c>
      <c r="E128" s="69">
        <v>2.6771E-4</v>
      </c>
      <c r="F128" s="70">
        <v>2.7598999999999999E-4</v>
      </c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</row>
    <row r="129" spans="1:396" s="35" customFormat="1">
      <c r="A129" s="36">
        <v>51407</v>
      </c>
      <c r="B129" s="37" t="s">
        <v>382</v>
      </c>
      <c r="C129" s="68">
        <v>85656.9</v>
      </c>
      <c r="D129" s="69">
        <v>4.808E-5</v>
      </c>
      <c r="E129" s="69">
        <v>4.6430000000000001E-5</v>
      </c>
      <c r="F129" s="70">
        <v>4.7870000000000001E-5</v>
      </c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</row>
    <row r="130" spans="1:396" s="35" customFormat="1">
      <c r="A130" s="36">
        <v>51507</v>
      </c>
      <c r="B130" s="37" t="s">
        <v>404</v>
      </c>
      <c r="C130" s="68">
        <v>9104709.7599999998</v>
      </c>
      <c r="D130" s="69">
        <v>5.1107100000000001E-3</v>
      </c>
      <c r="E130" s="69">
        <v>4.9351000000000004E-3</v>
      </c>
      <c r="F130" s="70">
        <v>5.0878800000000004E-3</v>
      </c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</row>
    <row r="131" spans="1:396" s="35" customFormat="1">
      <c r="A131" s="36">
        <v>51508</v>
      </c>
      <c r="B131" s="37" t="s">
        <v>512</v>
      </c>
      <c r="C131" s="68">
        <v>641742.82999999996</v>
      </c>
      <c r="D131" s="69">
        <v>3.6023000000000001E-4</v>
      </c>
      <c r="E131" s="69">
        <v>3.4785000000000003E-4</v>
      </c>
      <c r="F131" s="70">
        <v>3.5861999999999998E-4</v>
      </c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</row>
    <row r="132" spans="1:396" s="35" customFormat="1">
      <c r="A132" s="36">
        <v>51509</v>
      </c>
      <c r="B132" s="37" t="s">
        <v>513</v>
      </c>
      <c r="C132" s="68">
        <v>57823.72</v>
      </c>
      <c r="D132" s="69">
        <v>3.2459999999999998E-5</v>
      </c>
      <c r="E132" s="69">
        <v>3.1340000000000001E-5</v>
      </c>
      <c r="F132" s="70">
        <v>3.2310000000000001E-5</v>
      </c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</row>
    <row r="133" spans="1:396" s="35" customFormat="1">
      <c r="A133" s="36">
        <v>51530</v>
      </c>
      <c r="B133" s="37" t="s">
        <v>383</v>
      </c>
      <c r="C133" s="68">
        <v>249024.68</v>
      </c>
      <c r="D133" s="69">
        <v>1.3977999999999999E-4</v>
      </c>
      <c r="E133" s="69">
        <v>1.3498000000000001E-4</v>
      </c>
      <c r="F133" s="70">
        <v>1.3915999999999999E-4</v>
      </c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</row>
    <row r="134" spans="1:396" s="35" customFormat="1">
      <c r="A134" s="36">
        <v>51531</v>
      </c>
      <c r="B134" s="37" t="s">
        <v>384</v>
      </c>
      <c r="C134" s="68">
        <v>18934470.969999999</v>
      </c>
      <c r="D134" s="69">
        <v>1.062841E-2</v>
      </c>
      <c r="E134" s="69">
        <v>1.026321E-2</v>
      </c>
      <c r="F134" s="70">
        <v>1.0580930000000001E-2</v>
      </c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</row>
    <row r="135" spans="1:396" s="35" customFormat="1">
      <c r="A135" s="36">
        <v>51532</v>
      </c>
      <c r="B135" s="37" t="s">
        <v>385</v>
      </c>
      <c r="C135" s="68">
        <v>119920.5</v>
      </c>
      <c r="D135" s="69">
        <v>6.7310000000000004E-5</v>
      </c>
      <c r="E135" s="69">
        <v>6.4999999999999994E-5</v>
      </c>
      <c r="F135" s="70">
        <v>6.7009999999999997E-5</v>
      </c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</row>
    <row r="136" spans="1:396" s="35" customFormat="1">
      <c r="A136" s="36">
        <v>51540</v>
      </c>
      <c r="B136" s="37" t="s">
        <v>386</v>
      </c>
      <c r="C136" s="68">
        <v>15221362.85</v>
      </c>
      <c r="D136" s="69">
        <v>8.5441500000000004E-3</v>
      </c>
      <c r="E136" s="69">
        <v>8.2505600000000005E-3</v>
      </c>
      <c r="F136" s="70">
        <v>8.5059799999999998E-3</v>
      </c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</row>
    <row r="137" spans="1:396" s="35" customFormat="1">
      <c r="A137" s="36">
        <v>51545</v>
      </c>
      <c r="B137" s="37" t="s">
        <v>387</v>
      </c>
      <c r="C137" s="68">
        <v>7342167.0099999998</v>
      </c>
      <c r="D137" s="69">
        <v>4.1213500000000002E-3</v>
      </c>
      <c r="E137" s="69">
        <v>3.9797399999999998E-3</v>
      </c>
      <c r="F137" s="70">
        <v>4.1029400000000002E-3</v>
      </c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</row>
    <row r="138" spans="1:396" s="35" customFormat="1">
      <c r="A138" s="36">
        <v>51555</v>
      </c>
      <c r="B138" s="37" t="s">
        <v>388</v>
      </c>
      <c r="C138" s="68">
        <v>2409764.29</v>
      </c>
      <c r="D138" s="69">
        <v>1.3526600000000001E-3</v>
      </c>
      <c r="E138" s="69">
        <v>1.3061800000000001E-3</v>
      </c>
      <c r="F138" s="70">
        <v>1.34662E-3</v>
      </c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</row>
    <row r="139" spans="1:396" s="35" customFormat="1">
      <c r="A139" s="36">
        <v>53721</v>
      </c>
      <c r="B139" s="37" t="s">
        <v>390</v>
      </c>
      <c r="C139" s="68">
        <v>31329293.199999999</v>
      </c>
      <c r="D139" s="69">
        <v>1.7585949999999999E-2</v>
      </c>
      <c r="E139" s="69">
        <v>1.6981670000000001E-2</v>
      </c>
      <c r="F139" s="70">
        <v>1.7507390000000001E-2</v>
      </c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</row>
    <row r="140" spans="1:396" s="35" customFormat="1">
      <c r="A140" s="36">
        <v>53723</v>
      </c>
      <c r="B140" s="37" t="s">
        <v>391</v>
      </c>
      <c r="C140" s="68">
        <v>11862383.960000001</v>
      </c>
      <c r="D140" s="69">
        <v>6.6586600000000003E-3</v>
      </c>
      <c r="E140" s="69">
        <v>6.4298699999999999E-3</v>
      </c>
      <c r="F140" s="70">
        <v>6.62892E-3</v>
      </c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</row>
    <row r="141" spans="1:396" s="35" customFormat="1">
      <c r="A141" s="36">
        <v>53725</v>
      </c>
      <c r="B141" s="37" t="s">
        <v>393</v>
      </c>
      <c r="C141" s="68">
        <v>13698044.289999999</v>
      </c>
      <c r="D141" s="69">
        <v>7.6890700000000001E-3</v>
      </c>
      <c r="E141" s="69">
        <v>7.4248600000000001E-3</v>
      </c>
      <c r="F141" s="70">
        <v>7.6547200000000003E-3</v>
      </c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</row>
    <row r="142" spans="1:396" s="35" customFormat="1">
      <c r="A142" s="36">
        <v>53727</v>
      </c>
      <c r="B142" s="37" t="s">
        <v>394</v>
      </c>
      <c r="C142" s="68">
        <v>26378502.460000001</v>
      </c>
      <c r="D142" s="69">
        <v>1.4806939999999999E-2</v>
      </c>
      <c r="E142" s="69">
        <v>1.4298160000000001E-2</v>
      </c>
      <c r="F142" s="70">
        <v>1.47408E-2</v>
      </c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</row>
    <row r="143" spans="1:396" s="35" customFormat="1">
      <c r="A143" s="36">
        <v>53728</v>
      </c>
      <c r="B143" s="37" t="s">
        <v>395</v>
      </c>
      <c r="C143" s="68">
        <v>30999011.379999999</v>
      </c>
      <c r="D143" s="69">
        <v>1.7400550000000001E-2</v>
      </c>
      <c r="E143" s="69">
        <v>1.6802649999999999E-2</v>
      </c>
      <c r="F143" s="70">
        <v>1.7322819999999999E-2</v>
      </c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</row>
    <row r="144" spans="1:396" s="35" customFormat="1">
      <c r="A144" s="36">
        <v>53729</v>
      </c>
      <c r="B144" s="37" t="s">
        <v>124</v>
      </c>
      <c r="C144" s="68">
        <v>21651214.120000001</v>
      </c>
      <c r="D144" s="69">
        <v>1.215339E-2</v>
      </c>
      <c r="E144" s="69">
        <v>1.1735789999999999E-2</v>
      </c>
      <c r="F144" s="70">
        <v>1.20991E-2</v>
      </c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</row>
    <row r="145" spans="1:396" s="35" customFormat="1">
      <c r="A145" s="36">
        <v>53730</v>
      </c>
      <c r="B145" s="37" t="s">
        <v>396</v>
      </c>
      <c r="C145" s="68">
        <v>1218609.98</v>
      </c>
      <c r="D145" s="69">
        <v>6.8404000000000002E-4</v>
      </c>
      <c r="E145" s="69">
        <v>6.6052999999999999E-4</v>
      </c>
      <c r="F145" s="70">
        <v>6.8097999999999998E-4</v>
      </c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</row>
    <row r="146" spans="1:396" s="35" customFormat="1">
      <c r="A146" s="36">
        <v>53736</v>
      </c>
      <c r="B146" s="37" t="s">
        <v>397</v>
      </c>
      <c r="C146" s="68">
        <v>266863446.61000001</v>
      </c>
      <c r="D146" s="69">
        <v>0.14979738000000001</v>
      </c>
      <c r="E146" s="69">
        <v>0.14465019000000001</v>
      </c>
      <c r="F146" s="70">
        <v>0.14912824999999999</v>
      </c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</row>
    <row r="147" spans="1:396" s="35" customFormat="1">
      <c r="A147" s="36">
        <v>53739</v>
      </c>
      <c r="B147" s="37" t="s">
        <v>459</v>
      </c>
      <c r="C147" s="68">
        <v>0</v>
      </c>
      <c r="D147" s="69">
        <v>0</v>
      </c>
      <c r="E147" s="69">
        <v>0</v>
      </c>
      <c r="F147" s="70">
        <v>0</v>
      </c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</row>
    <row r="148" spans="1:396" s="35" customFormat="1">
      <c r="A148" s="36">
        <v>53746</v>
      </c>
      <c r="B148" s="37" t="s">
        <v>398</v>
      </c>
      <c r="C148" s="68">
        <v>13581364.060000001</v>
      </c>
      <c r="D148" s="69">
        <v>7.6235699999999997E-3</v>
      </c>
      <c r="E148" s="69">
        <v>7.3616200000000001E-3</v>
      </c>
      <c r="F148" s="70">
        <v>7.5895199999999998E-3</v>
      </c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</row>
    <row r="149" spans="1:396" s="35" customFormat="1">
      <c r="A149" s="36">
        <v>53767</v>
      </c>
      <c r="B149" s="37" t="s">
        <v>399</v>
      </c>
      <c r="C149" s="68">
        <v>7560946.9100000001</v>
      </c>
      <c r="D149" s="69">
        <v>4.2441600000000003E-3</v>
      </c>
      <c r="E149" s="69">
        <v>4.0983199999999999E-3</v>
      </c>
      <c r="F149" s="70">
        <v>4.2252000000000001E-3</v>
      </c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</row>
    <row r="150" spans="1:396" s="35" customFormat="1">
      <c r="A150" s="36">
        <v>54500</v>
      </c>
      <c r="B150" s="37" t="s">
        <v>400</v>
      </c>
      <c r="C150" s="68">
        <v>10934623.140000001</v>
      </c>
      <c r="D150" s="69">
        <v>6.13789E-3</v>
      </c>
      <c r="E150" s="69">
        <v>5.9269800000000001E-3</v>
      </c>
      <c r="F150" s="70">
        <v>6.1104699999999998E-3</v>
      </c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</row>
    <row r="151" spans="1:396" s="35" customFormat="1">
      <c r="A151" s="36">
        <v>54515</v>
      </c>
      <c r="B151" s="37" t="s">
        <v>401</v>
      </c>
      <c r="C151" s="68">
        <v>35314220.460000001</v>
      </c>
      <c r="D151" s="69">
        <v>1.982279E-2</v>
      </c>
      <c r="E151" s="69">
        <v>1.9141660000000001E-2</v>
      </c>
      <c r="F151" s="70">
        <v>1.973424E-2</v>
      </c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</row>
    <row r="152" spans="1:396" s="35" customFormat="1">
      <c r="A152" s="36">
        <v>54520</v>
      </c>
      <c r="B152" s="37" t="s">
        <v>125</v>
      </c>
      <c r="C152" s="68">
        <v>42700359.649999999</v>
      </c>
      <c r="D152" s="69">
        <v>2.3968819999999998E-2</v>
      </c>
      <c r="E152" s="69">
        <v>2.3145229999999999E-2</v>
      </c>
      <c r="F152" s="70">
        <v>2.3861750000000001E-2</v>
      </c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</row>
    <row r="153" spans="1:396" s="35" customFormat="1">
      <c r="A153" s="36">
        <v>54523</v>
      </c>
      <c r="B153" s="37" t="s">
        <v>402</v>
      </c>
      <c r="C153" s="68">
        <v>37720930.399999999</v>
      </c>
      <c r="D153" s="69">
        <v>2.117374E-2</v>
      </c>
      <c r="E153" s="69">
        <v>2.044619E-2</v>
      </c>
      <c r="F153" s="70">
        <v>2.107916E-2</v>
      </c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</row>
    <row r="154" spans="1:396" s="35" customFormat="1">
      <c r="A154" s="36">
        <v>54525</v>
      </c>
      <c r="B154" s="37" t="s">
        <v>403</v>
      </c>
      <c r="C154" s="68">
        <v>8581996.8900000006</v>
      </c>
      <c r="D154" s="69">
        <v>4.8173000000000001E-3</v>
      </c>
      <c r="E154" s="69">
        <v>4.6517700000000004E-3</v>
      </c>
      <c r="F154" s="70">
        <v>4.7957800000000004E-3</v>
      </c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</row>
    <row r="155" spans="1:396" s="35" customFormat="1">
      <c r="A155" s="36">
        <v>54527</v>
      </c>
      <c r="B155" s="37" t="s">
        <v>126</v>
      </c>
      <c r="C155" s="68">
        <v>19725392.289999999</v>
      </c>
      <c r="D155" s="69">
        <v>1.107237E-2</v>
      </c>
      <c r="E155" s="69">
        <v>1.0691920000000001E-2</v>
      </c>
      <c r="F155" s="70">
        <v>1.102291E-2</v>
      </c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</row>
    <row r="156" spans="1:396" s="35" customFormat="1">
      <c r="A156" s="36">
        <v>55790</v>
      </c>
      <c r="B156" s="37" t="s">
        <v>404</v>
      </c>
      <c r="C156" s="68">
        <v>5107745.71</v>
      </c>
      <c r="D156" s="69">
        <v>2.86711E-3</v>
      </c>
      <c r="E156" s="69">
        <v>2.76859E-3</v>
      </c>
      <c r="F156" s="70">
        <v>2.8543000000000002E-3</v>
      </c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</row>
    <row r="157" spans="1:396" s="35" customFormat="1">
      <c r="A157" s="36">
        <v>55793</v>
      </c>
      <c r="B157" s="37" t="s">
        <v>405</v>
      </c>
      <c r="C157" s="68">
        <v>2334096.0499999998</v>
      </c>
      <c r="D157" s="69">
        <v>1.3101899999999999E-3</v>
      </c>
      <c r="E157" s="69">
        <v>1.2651699999999999E-3</v>
      </c>
      <c r="F157" s="70">
        <v>1.30434E-3</v>
      </c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</row>
    <row r="158" spans="1:396" s="35" customFormat="1">
      <c r="A158" s="36">
        <v>55794</v>
      </c>
      <c r="B158" s="37" t="s">
        <v>406</v>
      </c>
      <c r="C158" s="68">
        <v>2611067.38</v>
      </c>
      <c r="D158" s="69">
        <v>1.4656599999999999E-3</v>
      </c>
      <c r="E158" s="69">
        <v>1.4153E-3</v>
      </c>
      <c r="F158" s="70">
        <v>1.45911E-3</v>
      </c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</row>
    <row r="159" spans="1:396" s="35" customFormat="1">
      <c r="A159" s="36">
        <v>56102</v>
      </c>
      <c r="B159" s="37" t="s">
        <v>404</v>
      </c>
      <c r="C159" s="68">
        <v>0</v>
      </c>
      <c r="D159" s="69">
        <v>0</v>
      </c>
      <c r="E159" s="69">
        <v>0</v>
      </c>
      <c r="F159" s="70">
        <v>0</v>
      </c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</row>
    <row r="160" spans="1:396" s="35" customFormat="1">
      <c r="A160" s="36">
        <v>56106</v>
      </c>
      <c r="B160" s="37" t="s">
        <v>407</v>
      </c>
      <c r="C160" s="68">
        <v>0</v>
      </c>
      <c r="D160" s="69">
        <v>0</v>
      </c>
      <c r="E160" s="69">
        <v>0</v>
      </c>
      <c r="F160" s="70">
        <v>0</v>
      </c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</row>
    <row r="161" spans="1:441" s="35" customFormat="1">
      <c r="A161" s="36">
        <v>56107</v>
      </c>
      <c r="B161" s="37" t="s">
        <v>408</v>
      </c>
      <c r="C161" s="68">
        <v>0</v>
      </c>
      <c r="D161" s="69">
        <v>0</v>
      </c>
      <c r="E161" s="69">
        <v>0</v>
      </c>
      <c r="F161" s="70">
        <v>0</v>
      </c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</row>
    <row r="162" spans="1:441" s="35" customFormat="1">
      <c r="A162" s="36">
        <v>56113</v>
      </c>
      <c r="B162" s="37" t="s">
        <v>409</v>
      </c>
      <c r="C162" s="68">
        <v>0</v>
      </c>
      <c r="D162" s="69">
        <v>0</v>
      </c>
      <c r="E162" s="69">
        <v>0</v>
      </c>
      <c r="F162" s="70">
        <v>0</v>
      </c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</row>
    <row r="163" spans="1:441" s="35" customFormat="1">
      <c r="A163" s="36">
        <v>56114</v>
      </c>
      <c r="B163" s="37" t="s">
        <v>410</v>
      </c>
      <c r="C163" s="68">
        <v>0</v>
      </c>
      <c r="D163" s="69">
        <v>0</v>
      </c>
      <c r="E163" s="69">
        <v>0</v>
      </c>
      <c r="F163" s="70">
        <v>0</v>
      </c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</row>
    <row r="164" spans="1:441" s="35" customFormat="1">
      <c r="A164" s="36">
        <v>56142</v>
      </c>
      <c r="B164" s="37" t="s">
        <v>477</v>
      </c>
      <c r="C164" s="68">
        <v>11214.88</v>
      </c>
      <c r="D164" s="69">
        <v>6.2999999999999998E-6</v>
      </c>
      <c r="E164" s="69">
        <v>6.0800000000000002E-6</v>
      </c>
      <c r="F164" s="70">
        <v>6.2700000000000001E-6</v>
      </c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</row>
    <row r="165" spans="1:441" s="35" customFormat="1">
      <c r="A165" s="36">
        <v>57123</v>
      </c>
      <c r="B165" s="37" t="s">
        <v>413</v>
      </c>
      <c r="C165" s="68">
        <v>5408068.54</v>
      </c>
      <c r="D165" s="69">
        <v>3.0356900000000002E-3</v>
      </c>
      <c r="E165" s="69">
        <v>2.9313799999999999E-3</v>
      </c>
      <c r="F165" s="70">
        <v>3.02213E-3</v>
      </c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</row>
    <row r="166" spans="1:441" s="35" customFormat="1">
      <c r="A166" s="36">
        <v>57126</v>
      </c>
      <c r="B166" s="37" t="s">
        <v>404</v>
      </c>
      <c r="C166" s="68">
        <v>3165419.83</v>
      </c>
      <c r="D166" s="69">
        <v>1.7768300000000001E-3</v>
      </c>
      <c r="E166" s="69">
        <v>1.7157800000000001E-3</v>
      </c>
      <c r="F166" s="70">
        <v>1.76889E-3</v>
      </c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</row>
    <row r="167" spans="1:441" s="35" customFormat="1">
      <c r="A167" s="36">
        <v>57128</v>
      </c>
      <c r="B167" s="37" t="s">
        <v>416</v>
      </c>
      <c r="C167" s="68">
        <v>27804041.620000001</v>
      </c>
      <c r="D167" s="69">
        <v>1.560713E-2</v>
      </c>
      <c r="E167" s="69">
        <v>1.507085E-2</v>
      </c>
      <c r="F167" s="70">
        <v>1.553741E-2</v>
      </c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</row>
    <row r="168" spans="1:441" s="35" customFormat="1">
      <c r="A168" s="36">
        <v>57129</v>
      </c>
      <c r="B168" s="37" t="s">
        <v>417</v>
      </c>
      <c r="C168" s="68">
        <v>38543154.009999998</v>
      </c>
      <c r="D168" s="69">
        <v>2.1635270000000002E-2</v>
      </c>
      <c r="E168" s="69">
        <v>2.0891860000000002E-2</v>
      </c>
      <c r="F168" s="70">
        <v>2.153863E-2</v>
      </c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</row>
    <row r="169" spans="1:441" s="35" customFormat="1">
      <c r="A169" s="36">
        <v>57139</v>
      </c>
      <c r="B169" s="37" t="s">
        <v>418</v>
      </c>
      <c r="C169" s="68">
        <v>4846971.49</v>
      </c>
      <c r="D169" s="69">
        <v>2.7207300000000002E-3</v>
      </c>
      <c r="E169" s="69">
        <v>2.6272399999999999E-3</v>
      </c>
      <c r="F169" s="70">
        <v>2.7085799999999999E-3</v>
      </c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</row>
    <row r="170" spans="1:441" s="35" customFormat="1">
      <c r="A170" s="36">
        <v>57140</v>
      </c>
      <c r="B170" s="37" t="s">
        <v>460</v>
      </c>
      <c r="C170" s="68">
        <v>1127724.29</v>
      </c>
      <c r="D170" s="69">
        <v>6.3301999999999998E-4</v>
      </c>
      <c r="E170" s="69">
        <v>6.1127000000000002E-4</v>
      </c>
      <c r="F170" s="70">
        <v>6.3018999999999998E-4</v>
      </c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</row>
    <row r="171" spans="1:441" s="35" customFormat="1">
      <c r="A171" s="36">
        <v>57141</v>
      </c>
      <c r="B171" s="37" t="s">
        <v>461</v>
      </c>
      <c r="C171" s="68">
        <v>482129.21</v>
      </c>
      <c r="D171" s="69">
        <v>2.7063E-4</v>
      </c>
      <c r="E171" s="69">
        <v>2.6132999999999999E-4</v>
      </c>
      <c r="F171" s="70">
        <v>2.6941999999999998E-4</v>
      </c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</row>
    <row r="172" spans="1:441" s="35" customFormat="1">
      <c r="A172" s="36">
        <v>58374</v>
      </c>
      <c r="B172" s="37" t="s">
        <v>421</v>
      </c>
      <c r="C172" s="68">
        <v>3519005.42</v>
      </c>
      <c r="D172" s="69">
        <v>1.9753100000000001E-3</v>
      </c>
      <c r="E172" s="69">
        <v>1.90744E-3</v>
      </c>
      <c r="F172" s="70">
        <v>1.96649E-3</v>
      </c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</row>
    <row r="173" spans="1:441" s="35" customFormat="1">
      <c r="A173" s="36">
        <v>58672</v>
      </c>
      <c r="B173" s="37" t="s">
        <v>478</v>
      </c>
      <c r="C173" s="68">
        <v>538184.39</v>
      </c>
      <c r="D173" s="69">
        <v>3.0210000000000002E-4</v>
      </c>
      <c r="E173" s="69">
        <v>2.9171999999999998E-4</v>
      </c>
      <c r="F173" s="70">
        <v>3.0075000000000002E-4</v>
      </c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</row>
    <row r="174" spans="1:441" s="35" customFormat="1">
      <c r="A174" s="36">
        <v>58675</v>
      </c>
      <c r="B174" s="37" t="s">
        <v>404</v>
      </c>
      <c r="C174" s="68">
        <v>4241508.0599999996</v>
      </c>
      <c r="D174" s="69">
        <v>2.3808700000000002E-3</v>
      </c>
      <c r="E174" s="69">
        <v>2.2990599999999999E-3</v>
      </c>
      <c r="F174" s="70">
        <v>2.3702300000000001E-3</v>
      </c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</row>
    <row r="175" spans="1:441" s="5" customFormat="1">
      <c r="A175" s="36">
        <v>58676</v>
      </c>
      <c r="B175" s="37" t="s">
        <v>127</v>
      </c>
      <c r="C175" s="68">
        <v>3995518.43</v>
      </c>
      <c r="D175" s="69">
        <v>2.2427900000000001E-3</v>
      </c>
      <c r="E175" s="69">
        <v>2.1657199999999999E-3</v>
      </c>
      <c r="F175" s="70">
        <v>2.2327699999999998E-3</v>
      </c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</row>
    <row r="176" spans="1:441" s="5" customFormat="1">
      <c r="A176" s="36">
        <v>58677</v>
      </c>
      <c r="B176" s="37" t="s">
        <v>423</v>
      </c>
      <c r="C176" s="68">
        <v>1764268.55</v>
      </c>
      <c r="D176" s="69">
        <v>9.9032999999999999E-4</v>
      </c>
      <c r="E176" s="69">
        <v>9.5629999999999999E-4</v>
      </c>
      <c r="F176" s="70">
        <v>9.8591E-4</v>
      </c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</row>
    <row r="177" spans="1:396">
      <c r="A177" s="36">
        <v>58678</v>
      </c>
      <c r="B177" s="37" t="s">
        <v>424</v>
      </c>
      <c r="C177" s="68">
        <v>62966.12</v>
      </c>
      <c r="D177" s="69">
        <v>3.5339999999999997E-5</v>
      </c>
      <c r="E177" s="69">
        <v>3.413E-5</v>
      </c>
      <c r="F177" s="70">
        <v>3.5179999999999999E-5</v>
      </c>
    </row>
    <row r="178" spans="1:396" s="35" customFormat="1">
      <c r="A178" s="36">
        <v>58680</v>
      </c>
      <c r="B178" s="37" t="s">
        <v>128</v>
      </c>
      <c r="C178" s="68">
        <v>776032.81</v>
      </c>
      <c r="D178" s="69">
        <v>4.3561000000000001E-4</v>
      </c>
      <c r="E178" s="69">
        <v>4.2064000000000001E-4</v>
      </c>
      <c r="F178" s="70">
        <v>4.3365999999999999E-4</v>
      </c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</row>
    <row r="179" spans="1:396" s="35" customFormat="1">
      <c r="A179" s="36">
        <v>58681</v>
      </c>
      <c r="B179" s="37" t="s">
        <v>425</v>
      </c>
      <c r="C179" s="68">
        <v>1429904.04</v>
      </c>
      <c r="D179" s="69">
        <v>8.0263999999999997E-4</v>
      </c>
      <c r="E179" s="69">
        <v>7.7506000000000005E-4</v>
      </c>
      <c r="F179" s="70">
        <v>7.9905000000000004E-4</v>
      </c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</row>
    <row r="180" spans="1:396" s="35" customFormat="1">
      <c r="A180" s="36">
        <v>58685</v>
      </c>
      <c r="B180" s="37" t="s">
        <v>426</v>
      </c>
      <c r="C180" s="68">
        <v>7111040.5</v>
      </c>
      <c r="D180" s="69">
        <v>3.9916099999999996E-3</v>
      </c>
      <c r="E180" s="69">
        <v>3.8544600000000001E-3</v>
      </c>
      <c r="F180" s="70">
        <v>3.9737799999999997E-3</v>
      </c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</row>
    <row r="181" spans="1:396" s="35" customFormat="1">
      <c r="A181" s="36">
        <v>58690</v>
      </c>
      <c r="B181" s="37" t="s">
        <v>427</v>
      </c>
      <c r="C181" s="68">
        <v>11649159.810000001</v>
      </c>
      <c r="D181" s="69">
        <v>6.5389799999999998E-3</v>
      </c>
      <c r="E181" s="69">
        <v>6.3142900000000002E-3</v>
      </c>
      <c r="F181" s="70">
        <v>6.5097699999999998E-3</v>
      </c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</row>
    <row r="182" spans="1:396" s="35" customFormat="1" ht="13.5" thickBot="1">
      <c r="A182" s="53"/>
      <c r="B182" s="53"/>
      <c r="C182" s="53"/>
      <c r="D182" s="53"/>
      <c r="E182" s="53"/>
      <c r="F182" s="57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</row>
    <row r="183" spans="1:396" s="35" customFormat="1" ht="13.5" thickBot="1">
      <c r="A183" s="41" t="s">
        <v>487</v>
      </c>
      <c r="B183" s="58" t="s">
        <v>488</v>
      </c>
      <c r="C183" s="49">
        <f>SUM(C51:C182)</f>
        <v>1388373866.0600004</v>
      </c>
      <c r="D183" s="50">
        <f t="shared" ref="D183:F183" si="3">SUM(D51:D182)</f>
        <v>0.77933030000000003</v>
      </c>
      <c r="E183" s="50">
        <f t="shared" si="3"/>
        <v>0.75255172000000004</v>
      </c>
      <c r="F183" s="50">
        <f t="shared" si="3"/>
        <v>0.77584898000000013</v>
      </c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</row>
    <row r="184" spans="1:396" s="35" customFormat="1" ht="15">
      <c r="A184" s="19"/>
      <c r="B184" s="19"/>
      <c r="C184" s="1"/>
      <c r="D184" s="1"/>
      <c r="E184" s="1"/>
      <c r="F184" s="6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</row>
    <row r="185" spans="1:396" s="35" customFormat="1">
      <c r="A185" s="36">
        <v>1430</v>
      </c>
      <c r="B185" s="37" t="s">
        <v>110</v>
      </c>
      <c r="C185" s="68">
        <v>5744722.9500000002</v>
      </c>
      <c r="D185" s="69">
        <v>1.2706E-2</v>
      </c>
      <c r="E185" s="69">
        <v>3.11386E-3</v>
      </c>
      <c r="F185" s="70">
        <v>1.145902E-2</v>
      </c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</row>
    <row r="186" spans="1:396" s="35" customFormat="1">
      <c r="A186" s="36">
        <v>1433</v>
      </c>
      <c r="B186" s="37" t="s">
        <v>168</v>
      </c>
      <c r="C186" s="68">
        <v>3337461.73</v>
      </c>
      <c r="D186" s="69">
        <v>8.0090000000000001E-4</v>
      </c>
      <c r="E186" s="69">
        <v>1.8090300000000001E-3</v>
      </c>
      <c r="F186" s="70">
        <v>9.3196000000000001E-4</v>
      </c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</row>
    <row r="187" spans="1:396" s="35" customFormat="1">
      <c r="A187" s="36">
        <v>1435</v>
      </c>
      <c r="B187" s="37" t="s">
        <v>170</v>
      </c>
      <c r="C187" s="68">
        <v>275395.87</v>
      </c>
      <c r="D187" s="69">
        <v>3.82E-5</v>
      </c>
      <c r="E187" s="69">
        <v>1.4928000000000001E-4</v>
      </c>
      <c r="F187" s="70">
        <v>5.2639999999999997E-5</v>
      </c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</row>
    <row r="188" spans="1:396" s="35" customFormat="1">
      <c r="A188" s="36">
        <v>1436</v>
      </c>
      <c r="B188" s="37" t="s">
        <v>463</v>
      </c>
      <c r="C188" s="68">
        <v>1165966.48</v>
      </c>
      <c r="D188" s="69">
        <v>5.7099999999999999E-5</v>
      </c>
      <c r="E188" s="69">
        <v>6.3199999999999997E-4</v>
      </c>
      <c r="F188" s="70">
        <v>1.3184000000000001E-4</v>
      </c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</row>
    <row r="189" spans="1:396" s="35" customFormat="1">
      <c r="A189" s="36">
        <v>1437</v>
      </c>
      <c r="B189" s="37" t="s">
        <v>171</v>
      </c>
      <c r="C189" s="68">
        <v>831314.87</v>
      </c>
      <c r="D189" s="69">
        <v>1.3339999999999999E-4</v>
      </c>
      <c r="E189" s="69">
        <v>4.506E-4</v>
      </c>
      <c r="F189" s="70">
        <v>1.7463999999999999E-4</v>
      </c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</row>
    <row r="190" spans="1:396" s="35" customFormat="1">
      <c r="A190" s="36">
        <v>1438</v>
      </c>
      <c r="B190" s="37" t="s">
        <v>172</v>
      </c>
      <c r="C190" s="68">
        <v>1035524.76</v>
      </c>
      <c r="D190" s="69">
        <v>1.225E-4</v>
      </c>
      <c r="E190" s="69">
        <v>5.6128999999999999E-4</v>
      </c>
      <c r="F190" s="70">
        <v>1.7954000000000001E-4</v>
      </c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</row>
    <row r="191" spans="1:396" s="35" customFormat="1">
      <c r="A191" s="36">
        <v>1439</v>
      </c>
      <c r="B191" s="37" t="s">
        <v>173</v>
      </c>
      <c r="C191" s="68">
        <v>698922.17</v>
      </c>
      <c r="D191" s="69">
        <v>2.16E-5</v>
      </c>
      <c r="E191" s="69">
        <v>3.7884000000000003E-4</v>
      </c>
      <c r="F191" s="70">
        <v>6.8040000000000006E-5</v>
      </c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</row>
    <row r="192" spans="1:396" s="35" customFormat="1">
      <c r="A192" s="36">
        <v>1440</v>
      </c>
      <c r="B192" s="37" t="s">
        <v>111</v>
      </c>
      <c r="C192" s="68">
        <v>4509169.62</v>
      </c>
      <c r="D192" s="69">
        <v>6.4318999999999999E-3</v>
      </c>
      <c r="E192" s="69">
        <v>2.44414E-3</v>
      </c>
      <c r="F192" s="70">
        <v>5.9134900000000004E-3</v>
      </c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</row>
    <row r="193" spans="1:396" s="35" customFormat="1">
      <c r="A193" s="36">
        <v>1445</v>
      </c>
      <c r="B193" s="37" t="s">
        <v>112</v>
      </c>
      <c r="C193" s="68">
        <v>6795002.3300000001</v>
      </c>
      <c r="D193" s="69">
        <v>7.0533999999999996E-3</v>
      </c>
      <c r="E193" s="69">
        <v>3.6831500000000001E-3</v>
      </c>
      <c r="F193" s="70">
        <v>6.6152700000000004E-3</v>
      </c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</row>
    <row r="194" spans="1:396" s="35" customFormat="1">
      <c r="A194" s="36">
        <v>1451</v>
      </c>
      <c r="B194" s="37" t="s">
        <v>174</v>
      </c>
      <c r="C194" s="68">
        <v>675980.56</v>
      </c>
      <c r="D194" s="69">
        <v>1.0730000000000001E-4</v>
      </c>
      <c r="E194" s="69">
        <v>3.6641000000000001E-4</v>
      </c>
      <c r="F194" s="70">
        <v>1.4098E-4</v>
      </c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</row>
    <row r="195" spans="1:396" s="35" customFormat="1">
      <c r="A195" s="36">
        <v>1452</v>
      </c>
      <c r="B195" s="37" t="s">
        <v>175</v>
      </c>
      <c r="C195" s="68">
        <v>824041.99</v>
      </c>
      <c r="D195" s="69">
        <v>8.1199999999999995E-5</v>
      </c>
      <c r="E195" s="69">
        <v>4.4665999999999998E-4</v>
      </c>
      <c r="F195" s="70">
        <v>1.2871000000000001E-4</v>
      </c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</row>
    <row r="196" spans="1:396" s="35" customFormat="1">
      <c r="A196" s="36">
        <v>1453</v>
      </c>
      <c r="B196" s="37" t="s">
        <v>176</v>
      </c>
      <c r="C196" s="68">
        <v>1078419.72</v>
      </c>
      <c r="D196" s="69">
        <v>6.9800000000000003E-5</v>
      </c>
      <c r="E196" s="69">
        <v>5.8454000000000004E-4</v>
      </c>
      <c r="F196" s="70">
        <v>1.3672000000000001E-4</v>
      </c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</row>
    <row r="197" spans="1:396" s="35" customFormat="1">
      <c r="A197" s="36">
        <v>1454</v>
      </c>
      <c r="B197" s="37" t="s">
        <v>177</v>
      </c>
      <c r="C197" s="68">
        <v>773411.99</v>
      </c>
      <c r="D197" s="69">
        <v>7.0099999999999996E-5</v>
      </c>
      <c r="E197" s="69">
        <v>4.1921999999999999E-4</v>
      </c>
      <c r="F197" s="70">
        <v>1.1548999999999999E-4</v>
      </c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</row>
    <row r="198" spans="1:396" s="35" customFormat="1">
      <c r="A198" s="36">
        <v>1456</v>
      </c>
      <c r="B198" s="37" t="s">
        <v>179</v>
      </c>
      <c r="C198" s="68">
        <v>397143.18</v>
      </c>
      <c r="D198" s="69">
        <v>4.1300000000000001E-5</v>
      </c>
      <c r="E198" s="69">
        <v>2.1526999999999999E-4</v>
      </c>
      <c r="F198" s="70">
        <v>6.3919999999999998E-5</v>
      </c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</row>
    <row r="199" spans="1:396" s="35" customFormat="1">
      <c r="A199" s="36">
        <v>1457</v>
      </c>
      <c r="B199" s="37" t="s">
        <v>180</v>
      </c>
      <c r="C199" s="68">
        <v>266735.5</v>
      </c>
      <c r="D199" s="69">
        <v>1.5500000000000001E-5</v>
      </c>
      <c r="E199" s="69">
        <v>1.4458E-4</v>
      </c>
      <c r="F199" s="70">
        <v>3.2280000000000003E-5</v>
      </c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</row>
    <row r="200" spans="1:396" s="35" customFormat="1">
      <c r="A200" s="36">
        <v>1458</v>
      </c>
      <c r="B200" s="37" t="s">
        <v>520</v>
      </c>
      <c r="C200" s="68">
        <v>448427.72</v>
      </c>
      <c r="D200" s="69">
        <v>1.459E-4</v>
      </c>
      <c r="E200" s="69">
        <v>2.4305999999999999E-4</v>
      </c>
      <c r="F200" s="70">
        <v>1.5852999999999999E-4</v>
      </c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</row>
    <row r="201" spans="1:396" s="35" customFormat="1">
      <c r="A201" s="36">
        <v>1459</v>
      </c>
      <c r="B201" s="37" t="s">
        <v>181</v>
      </c>
      <c r="C201" s="68">
        <v>319364.43</v>
      </c>
      <c r="D201" s="69">
        <v>4.6799999999999999E-5</v>
      </c>
      <c r="E201" s="69">
        <v>1.7311E-4</v>
      </c>
      <c r="F201" s="70">
        <v>6.3219999999999994E-5</v>
      </c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</row>
    <row r="202" spans="1:396" s="35" customFormat="1">
      <c r="A202" s="36">
        <v>1465</v>
      </c>
      <c r="B202" s="37" t="s">
        <v>114</v>
      </c>
      <c r="C202" s="68">
        <v>12272623.33</v>
      </c>
      <c r="D202" s="69">
        <v>9.6106000000000004E-3</v>
      </c>
      <c r="E202" s="69">
        <v>6.6522300000000003E-3</v>
      </c>
      <c r="F202" s="70">
        <v>9.2260099999999998E-3</v>
      </c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</row>
    <row r="203" spans="1:396" s="35" customFormat="1">
      <c r="A203" s="36">
        <v>1480</v>
      </c>
      <c r="B203" s="37" t="s">
        <v>182</v>
      </c>
      <c r="C203" s="68">
        <v>822408.95</v>
      </c>
      <c r="D203" s="69">
        <v>5.02E-5</v>
      </c>
      <c r="E203" s="69">
        <v>4.4578E-4</v>
      </c>
      <c r="F203" s="70">
        <v>1.0163E-4</v>
      </c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</row>
    <row r="204" spans="1:396" s="35" customFormat="1">
      <c r="A204" s="36">
        <v>1481</v>
      </c>
      <c r="B204" s="37" t="s">
        <v>521</v>
      </c>
      <c r="C204" s="68">
        <v>1420029.18</v>
      </c>
      <c r="D204" s="69">
        <v>1.292E-4</v>
      </c>
      <c r="E204" s="69">
        <v>7.6970999999999995E-4</v>
      </c>
      <c r="F204" s="70">
        <v>2.1247E-4</v>
      </c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</row>
    <row r="205" spans="1:396" s="35" customFormat="1">
      <c r="A205" s="36">
        <v>1483</v>
      </c>
      <c r="B205" s="37" t="s">
        <v>184</v>
      </c>
      <c r="C205" s="68">
        <v>291499.76</v>
      </c>
      <c r="D205" s="69">
        <v>2.4499999999999999E-5</v>
      </c>
      <c r="E205" s="69">
        <v>1.5799999999999999E-4</v>
      </c>
      <c r="F205" s="70">
        <v>4.1860000000000002E-5</v>
      </c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</row>
    <row r="206" spans="1:396" s="35" customFormat="1">
      <c r="A206" s="36">
        <v>1484</v>
      </c>
      <c r="B206" s="37" t="s">
        <v>185</v>
      </c>
      <c r="C206" s="68">
        <v>323882.46000000002</v>
      </c>
      <c r="D206" s="69">
        <v>1.34E-5</v>
      </c>
      <c r="E206" s="69">
        <v>1.7556000000000001E-4</v>
      </c>
      <c r="F206" s="70">
        <v>3.4480000000000002E-5</v>
      </c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</row>
    <row r="207" spans="1:396" s="35" customFormat="1">
      <c r="A207" s="36">
        <v>1485</v>
      </c>
      <c r="B207" s="37" t="s">
        <v>186</v>
      </c>
      <c r="C207" s="68">
        <v>475138.96</v>
      </c>
      <c r="D207" s="69">
        <v>4.3699999999999998E-5</v>
      </c>
      <c r="E207" s="69">
        <v>2.5754E-4</v>
      </c>
      <c r="F207" s="70">
        <v>7.1500000000000003E-5</v>
      </c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</row>
    <row r="208" spans="1:396" s="35" customFormat="1">
      <c r="A208" s="36">
        <v>1486</v>
      </c>
      <c r="B208" s="37" t="s">
        <v>187</v>
      </c>
      <c r="C208" s="68">
        <v>364323.82</v>
      </c>
      <c r="D208" s="69">
        <v>2.9E-5</v>
      </c>
      <c r="E208" s="69">
        <v>1.9748000000000001E-4</v>
      </c>
      <c r="F208" s="70">
        <v>5.0899999999999997E-5</v>
      </c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</row>
    <row r="209" spans="1:396" s="35" customFormat="1">
      <c r="A209" s="36">
        <v>1487</v>
      </c>
      <c r="B209" s="37" t="s">
        <v>188</v>
      </c>
      <c r="C209" s="68">
        <v>1006189.5</v>
      </c>
      <c r="D209" s="69">
        <v>1.133E-4</v>
      </c>
      <c r="E209" s="69">
        <v>5.4538999999999998E-4</v>
      </c>
      <c r="F209" s="70">
        <v>1.6946999999999999E-4</v>
      </c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</row>
    <row r="210" spans="1:396" s="35" customFormat="1">
      <c r="A210" s="36">
        <v>1488</v>
      </c>
      <c r="B210" s="37" t="s">
        <v>189</v>
      </c>
      <c r="C210" s="68">
        <v>227853.47</v>
      </c>
      <c r="D210" s="69">
        <v>5.1900000000000001E-5</v>
      </c>
      <c r="E210" s="69">
        <v>1.2350999999999999E-4</v>
      </c>
      <c r="F210" s="70">
        <v>6.1210000000000005E-5</v>
      </c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</row>
    <row r="211" spans="1:396" s="35" customFormat="1">
      <c r="A211" s="36">
        <v>1489</v>
      </c>
      <c r="B211" s="37" t="s">
        <v>190</v>
      </c>
      <c r="C211" s="68">
        <v>605775.97</v>
      </c>
      <c r="D211" s="69">
        <v>8.8999999999999995E-5</v>
      </c>
      <c r="E211" s="69">
        <v>3.2834999999999999E-4</v>
      </c>
      <c r="F211" s="70">
        <v>1.2012E-4</v>
      </c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</row>
    <row r="212" spans="1:396" s="35" customFormat="1">
      <c r="A212" s="36">
        <v>1490</v>
      </c>
      <c r="B212" s="37" t="s">
        <v>191</v>
      </c>
      <c r="C212" s="68">
        <v>678236.45</v>
      </c>
      <c r="D212" s="69">
        <v>4.3800000000000001E-5</v>
      </c>
      <c r="E212" s="69">
        <v>3.6762999999999998E-4</v>
      </c>
      <c r="F212" s="70">
        <v>8.5900000000000001E-5</v>
      </c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</row>
    <row r="213" spans="1:396" s="35" customFormat="1">
      <c r="A213" s="36">
        <v>1491</v>
      </c>
      <c r="B213" s="37" t="s">
        <v>192</v>
      </c>
      <c r="C213" s="68">
        <v>295846.03999999998</v>
      </c>
      <c r="D213" s="69">
        <v>3.04E-5</v>
      </c>
      <c r="E213" s="69">
        <v>1.6035999999999999E-4</v>
      </c>
      <c r="F213" s="70">
        <v>4.7290000000000003E-5</v>
      </c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</row>
    <row r="214" spans="1:396" s="35" customFormat="1">
      <c r="A214" s="36">
        <v>1492</v>
      </c>
      <c r="B214" s="37" t="s">
        <v>193</v>
      </c>
      <c r="C214" s="68">
        <v>3589567.3</v>
      </c>
      <c r="D214" s="69">
        <v>1.0246000000000001E-3</v>
      </c>
      <c r="E214" s="69">
        <v>1.94568E-3</v>
      </c>
      <c r="F214" s="70">
        <v>1.14434E-3</v>
      </c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</row>
    <row r="215" spans="1:396" s="35" customFormat="1">
      <c r="A215" s="36">
        <v>1994</v>
      </c>
      <c r="B215" s="37" t="s">
        <v>194</v>
      </c>
      <c r="C215" s="68">
        <v>10349396.07</v>
      </c>
      <c r="D215" s="69">
        <v>4.3533000000000001E-3</v>
      </c>
      <c r="E215" s="69">
        <v>5.60977E-3</v>
      </c>
      <c r="F215" s="70">
        <v>4.5166399999999997E-3</v>
      </c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</row>
    <row r="216" spans="1:396" s="35" customFormat="1">
      <c r="A216" s="36">
        <v>3022</v>
      </c>
      <c r="B216" s="37" t="s">
        <v>195</v>
      </c>
      <c r="C216" s="68">
        <v>8780202.3200000003</v>
      </c>
      <c r="D216" s="69">
        <v>4.6606E-3</v>
      </c>
      <c r="E216" s="69">
        <v>4.7592099999999998E-3</v>
      </c>
      <c r="F216" s="70">
        <v>4.6734200000000002E-3</v>
      </c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</row>
    <row r="217" spans="1:396" s="35" customFormat="1">
      <c r="A217" s="36">
        <v>3023</v>
      </c>
      <c r="B217" s="37" t="s">
        <v>196</v>
      </c>
      <c r="C217" s="68">
        <v>7191261.6699999999</v>
      </c>
      <c r="D217" s="69">
        <v>3.9134E-3</v>
      </c>
      <c r="E217" s="69">
        <v>3.8979399999999999E-3</v>
      </c>
      <c r="F217" s="70">
        <v>3.9113899999999998E-3</v>
      </c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</row>
    <row r="218" spans="1:396" s="35" customFormat="1">
      <c r="A218" s="36">
        <v>3024</v>
      </c>
      <c r="B218" s="37" t="s">
        <v>197</v>
      </c>
      <c r="C218" s="68">
        <v>1649119.91</v>
      </c>
      <c r="D218" s="69">
        <v>1.4976E-3</v>
      </c>
      <c r="E218" s="69">
        <v>8.9389000000000005E-4</v>
      </c>
      <c r="F218" s="70">
        <v>1.4191200000000001E-3</v>
      </c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</row>
    <row r="219" spans="1:396" s="35" customFormat="1">
      <c r="A219" s="36">
        <v>3025</v>
      </c>
      <c r="B219" s="37" t="s">
        <v>198</v>
      </c>
      <c r="C219" s="68">
        <v>10006034.970000001</v>
      </c>
      <c r="D219" s="69">
        <v>2.8808000000000002E-3</v>
      </c>
      <c r="E219" s="69">
        <v>5.4236500000000003E-3</v>
      </c>
      <c r="F219" s="70">
        <v>3.2113699999999998E-3</v>
      </c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</row>
    <row r="220" spans="1:396" s="35" customFormat="1">
      <c r="A220" s="36">
        <v>3026</v>
      </c>
      <c r="B220" s="37" t="s">
        <v>199</v>
      </c>
      <c r="C220" s="68">
        <v>5218256.7699999996</v>
      </c>
      <c r="D220" s="69">
        <v>3.6348000000000001E-3</v>
      </c>
      <c r="E220" s="69">
        <v>2.8284899999999999E-3</v>
      </c>
      <c r="F220" s="70">
        <v>3.5299799999999998E-3</v>
      </c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</row>
    <row r="221" spans="1:396" s="35" customFormat="1">
      <c r="A221" s="36">
        <v>3027</v>
      </c>
      <c r="B221" s="37" t="s">
        <v>200</v>
      </c>
      <c r="C221" s="68">
        <v>8476536.7699999996</v>
      </c>
      <c r="D221" s="69">
        <v>4.3449999999999999E-3</v>
      </c>
      <c r="E221" s="69">
        <v>4.5946099999999998E-3</v>
      </c>
      <c r="F221" s="70">
        <v>4.3774499999999997E-3</v>
      </c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</row>
    <row r="222" spans="1:396" s="35" customFormat="1">
      <c r="A222" s="36">
        <v>3028</v>
      </c>
      <c r="B222" s="37" t="s">
        <v>201</v>
      </c>
      <c r="C222" s="68">
        <v>5426866.04</v>
      </c>
      <c r="D222" s="69">
        <v>3.5349000000000001E-3</v>
      </c>
      <c r="E222" s="69">
        <v>2.9415700000000001E-3</v>
      </c>
      <c r="F222" s="70">
        <v>3.4577700000000002E-3</v>
      </c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</row>
    <row r="223" spans="1:396" s="35" customFormat="1">
      <c r="A223" s="36">
        <v>3029</v>
      </c>
      <c r="B223" s="37" t="s">
        <v>202</v>
      </c>
      <c r="C223" s="68">
        <v>2474737.27</v>
      </c>
      <c r="D223" s="69">
        <v>2.3368E-3</v>
      </c>
      <c r="E223" s="69">
        <v>1.3414E-3</v>
      </c>
      <c r="F223" s="70">
        <v>2.2074E-3</v>
      </c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</row>
    <row r="224" spans="1:396" s="35" customFormat="1">
      <c r="A224" s="36">
        <v>3030</v>
      </c>
      <c r="B224" s="37" t="s">
        <v>203</v>
      </c>
      <c r="C224" s="68">
        <v>723827.25</v>
      </c>
      <c r="D224" s="69">
        <v>4.7189999999999998E-4</v>
      </c>
      <c r="E224" s="69">
        <v>3.9233999999999997E-4</v>
      </c>
      <c r="F224" s="70">
        <v>4.6156000000000002E-4</v>
      </c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</row>
    <row r="225" spans="1:396" s="35" customFormat="1">
      <c r="A225" s="36">
        <v>3031</v>
      </c>
      <c r="B225" s="37" t="s">
        <v>204</v>
      </c>
      <c r="C225" s="68">
        <v>4420389.1900000004</v>
      </c>
      <c r="D225" s="69">
        <v>4.7813999999999999E-3</v>
      </c>
      <c r="E225" s="69">
        <v>2.39602E-3</v>
      </c>
      <c r="F225" s="70">
        <v>4.4713000000000001E-3</v>
      </c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</row>
    <row r="226" spans="1:396" s="35" customFormat="1">
      <c r="A226" s="36">
        <v>3033</v>
      </c>
      <c r="B226" s="37" t="s">
        <v>205</v>
      </c>
      <c r="C226" s="68">
        <v>4312029.5</v>
      </c>
      <c r="D226" s="69">
        <v>3.7326999999999998E-3</v>
      </c>
      <c r="E226" s="69">
        <v>2.3372800000000002E-3</v>
      </c>
      <c r="F226" s="70">
        <v>3.5512999999999999E-3</v>
      </c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</row>
    <row r="227" spans="1:396" s="35" customFormat="1">
      <c r="A227" s="36">
        <v>3034</v>
      </c>
      <c r="B227" s="37" t="s">
        <v>206</v>
      </c>
      <c r="C227" s="68">
        <v>802310.01</v>
      </c>
      <c r="D227" s="69">
        <v>4.1330000000000002E-4</v>
      </c>
      <c r="E227" s="69">
        <v>4.3488000000000001E-4</v>
      </c>
      <c r="F227" s="70">
        <v>4.1611000000000003E-4</v>
      </c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</row>
    <row r="228" spans="1:396" s="35" customFormat="1">
      <c r="A228" s="36">
        <v>3035</v>
      </c>
      <c r="B228" s="37" t="s">
        <v>207</v>
      </c>
      <c r="C228" s="68">
        <v>1767740.32</v>
      </c>
      <c r="D228" s="69">
        <v>8.7509999999999997E-4</v>
      </c>
      <c r="E228" s="69">
        <v>9.5817999999999999E-4</v>
      </c>
      <c r="F228" s="70">
        <v>8.8590000000000001E-4</v>
      </c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</row>
    <row r="229" spans="1:396" s="35" customFormat="1">
      <c r="A229" s="36">
        <v>3036</v>
      </c>
      <c r="B229" s="37" t="s">
        <v>208</v>
      </c>
      <c r="C229" s="68">
        <v>3179525.67</v>
      </c>
      <c r="D229" s="69">
        <v>1.5667000000000001E-3</v>
      </c>
      <c r="E229" s="69">
        <v>1.72342E-3</v>
      </c>
      <c r="F229" s="70">
        <v>1.5870700000000001E-3</v>
      </c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</row>
    <row r="230" spans="1:396" s="35" customFormat="1">
      <c r="A230" s="36">
        <v>3037</v>
      </c>
      <c r="B230" s="37" t="s">
        <v>209</v>
      </c>
      <c r="C230" s="68">
        <v>737916</v>
      </c>
      <c r="D230" s="69">
        <v>3.3740000000000002E-4</v>
      </c>
      <c r="E230" s="69">
        <v>3.9997999999999998E-4</v>
      </c>
      <c r="F230" s="70">
        <v>3.4553999999999997E-4</v>
      </c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</row>
    <row r="231" spans="1:396" s="35" customFormat="1">
      <c r="A231" s="36">
        <v>3038</v>
      </c>
      <c r="B231" s="37" t="s">
        <v>210</v>
      </c>
      <c r="C231" s="68">
        <v>2317196.29</v>
      </c>
      <c r="D231" s="69">
        <v>1.2855E-3</v>
      </c>
      <c r="E231" s="69">
        <v>1.2560099999999999E-3</v>
      </c>
      <c r="F231" s="70">
        <v>1.2816699999999999E-3</v>
      </c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</row>
    <row r="232" spans="1:396" s="35" customFormat="1">
      <c r="A232" s="36">
        <v>3039</v>
      </c>
      <c r="B232" s="37" t="s">
        <v>211</v>
      </c>
      <c r="C232" s="68">
        <v>1297787.99</v>
      </c>
      <c r="D232" s="69">
        <v>6.5370000000000001E-4</v>
      </c>
      <c r="E232" s="69">
        <v>7.0345E-4</v>
      </c>
      <c r="F232" s="70">
        <v>6.6016999999999996E-4</v>
      </c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</row>
    <row r="233" spans="1:396" s="35" customFormat="1">
      <c r="A233" s="36">
        <v>3040</v>
      </c>
      <c r="B233" s="37" t="s">
        <v>212</v>
      </c>
      <c r="C233" s="68">
        <v>430399.06</v>
      </c>
      <c r="D233" s="69">
        <v>2.81E-4</v>
      </c>
      <c r="E233" s="69">
        <v>2.3329000000000001E-4</v>
      </c>
      <c r="F233" s="70">
        <v>2.7480000000000001E-4</v>
      </c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</row>
    <row r="234" spans="1:396" s="35" customFormat="1">
      <c r="A234" s="36">
        <v>3042</v>
      </c>
      <c r="B234" s="37" t="s">
        <v>213</v>
      </c>
      <c r="C234" s="68">
        <v>799391.16</v>
      </c>
      <c r="D234" s="69">
        <v>5.7350000000000001E-4</v>
      </c>
      <c r="E234" s="69">
        <v>4.3330000000000002E-4</v>
      </c>
      <c r="F234" s="70">
        <v>5.5526999999999996E-4</v>
      </c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</row>
    <row r="235" spans="1:396" s="35" customFormat="1">
      <c r="A235" s="36">
        <v>3044</v>
      </c>
      <c r="B235" s="37" t="s">
        <v>214</v>
      </c>
      <c r="C235" s="68">
        <v>2252532.42</v>
      </c>
      <c r="D235" s="69">
        <v>1.1462E-3</v>
      </c>
      <c r="E235" s="69">
        <v>1.2209600000000001E-3</v>
      </c>
      <c r="F235" s="70">
        <v>1.15592E-3</v>
      </c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</row>
    <row r="236" spans="1:396" s="35" customFormat="1">
      <c r="A236" s="36">
        <v>3045</v>
      </c>
      <c r="B236" s="37" t="s">
        <v>215</v>
      </c>
      <c r="C236" s="68">
        <v>1927474.01</v>
      </c>
      <c r="D236" s="69">
        <v>8.3250000000000002E-4</v>
      </c>
      <c r="E236" s="69">
        <v>1.04476E-3</v>
      </c>
      <c r="F236" s="70">
        <v>8.6008999999999999E-4</v>
      </c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</row>
    <row r="237" spans="1:396" s="35" customFormat="1">
      <c r="A237" s="36">
        <v>3047</v>
      </c>
      <c r="B237" s="37" t="s">
        <v>216</v>
      </c>
      <c r="C237" s="68">
        <v>1324677.8400000001</v>
      </c>
      <c r="D237" s="69">
        <v>9.634E-4</v>
      </c>
      <c r="E237" s="69">
        <v>7.1803000000000004E-4</v>
      </c>
      <c r="F237" s="70">
        <v>9.3150000000000004E-4</v>
      </c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</row>
    <row r="238" spans="1:396" s="35" customFormat="1">
      <c r="A238" s="36">
        <v>3048</v>
      </c>
      <c r="B238" s="37" t="s">
        <v>217</v>
      </c>
      <c r="C238" s="68">
        <v>1310989.51</v>
      </c>
      <c r="D238" s="69">
        <v>6.1180000000000002E-4</v>
      </c>
      <c r="E238" s="69">
        <v>7.1060999999999997E-4</v>
      </c>
      <c r="F238" s="70">
        <v>6.2465000000000003E-4</v>
      </c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</row>
    <row r="239" spans="1:396" s="35" customFormat="1">
      <c r="A239" s="36">
        <v>3049</v>
      </c>
      <c r="B239" s="37" t="s">
        <v>218</v>
      </c>
      <c r="C239" s="68">
        <v>2222443.2200000002</v>
      </c>
      <c r="D239" s="69">
        <v>1.5357000000000001E-3</v>
      </c>
      <c r="E239" s="69">
        <v>1.20465E-3</v>
      </c>
      <c r="F239" s="70">
        <v>1.49266E-3</v>
      </c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</row>
    <row r="240" spans="1:396" s="35" customFormat="1">
      <c r="A240" s="36">
        <v>3050</v>
      </c>
      <c r="B240" s="37" t="s">
        <v>219</v>
      </c>
      <c r="C240" s="68">
        <v>1168183.32</v>
      </c>
      <c r="D240" s="69">
        <v>7.695E-4</v>
      </c>
      <c r="E240" s="69">
        <v>6.332E-4</v>
      </c>
      <c r="F240" s="70">
        <v>7.5177999999999996E-4</v>
      </c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</row>
    <row r="241" spans="1:396" s="35" customFormat="1">
      <c r="A241" s="36">
        <v>3051</v>
      </c>
      <c r="B241" s="37" t="s">
        <v>220</v>
      </c>
      <c r="C241" s="68">
        <v>1927169.9</v>
      </c>
      <c r="D241" s="69">
        <v>1.4926E-3</v>
      </c>
      <c r="E241" s="69">
        <v>1.0445999999999999E-3</v>
      </c>
      <c r="F241" s="70">
        <v>1.43436E-3</v>
      </c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</row>
    <row r="242" spans="1:396" s="35" customFormat="1">
      <c r="A242" s="36">
        <v>3052</v>
      </c>
      <c r="B242" s="37" t="s">
        <v>221</v>
      </c>
      <c r="C242" s="68">
        <v>532356.91</v>
      </c>
      <c r="D242" s="69">
        <v>1.6679999999999999E-4</v>
      </c>
      <c r="E242" s="69">
        <v>2.8855999999999999E-4</v>
      </c>
      <c r="F242" s="70">
        <v>1.8263E-4</v>
      </c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</row>
    <row r="243" spans="1:396" s="35" customFormat="1">
      <c r="A243" s="36">
        <v>3053</v>
      </c>
      <c r="B243" s="37" t="s">
        <v>222</v>
      </c>
      <c r="C243" s="68">
        <v>1660078.07</v>
      </c>
      <c r="D243" s="69">
        <v>7.3479999999999997E-4</v>
      </c>
      <c r="E243" s="69">
        <v>8.9983000000000001E-4</v>
      </c>
      <c r="F243" s="70">
        <v>7.5624999999999998E-4</v>
      </c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</row>
    <row r="244" spans="1:396" s="35" customFormat="1">
      <c r="A244" s="36">
        <v>3054</v>
      </c>
      <c r="B244" s="37" t="s">
        <v>223</v>
      </c>
      <c r="C244" s="68">
        <v>2863654.44</v>
      </c>
      <c r="D244" s="69">
        <v>1.2147E-3</v>
      </c>
      <c r="E244" s="69">
        <v>1.55221E-3</v>
      </c>
      <c r="F244" s="70">
        <v>1.25858E-3</v>
      </c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</row>
    <row r="245" spans="1:396" s="35" customFormat="1">
      <c r="A245" s="36">
        <v>3055</v>
      </c>
      <c r="B245" s="37" t="s">
        <v>224</v>
      </c>
      <c r="C245" s="68">
        <v>459213.73</v>
      </c>
      <c r="D245" s="69">
        <v>2.966E-4</v>
      </c>
      <c r="E245" s="69">
        <v>2.4890999999999997E-4</v>
      </c>
      <c r="F245" s="70">
        <v>2.9040000000000001E-4</v>
      </c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</row>
    <row r="246" spans="1:396" s="35" customFormat="1">
      <c r="A246" s="36">
        <v>3056</v>
      </c>
      <c r="B246" s="37" t="s">
        <v>225</v>
      </c>
      <c r="C246" s="68">
        <v>1286389.47</v>
      </c>
      <c r="D246" s="69">
        <v>5.5710000000000004E-4</v>
      </c>
      <c r="E246" s="69">
        <v>6.9727000000000005E-4</v>
      </c>
      <c r="F246" s="70">
        <v>5.7532000000000004E-4</v>
      </c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</row>
    <row r="247" spans="1:396" s="35" customFormat="1">
      <c r="A247" s="36">
        <v>3057</v>
      </c>
      <c r="B247" s="37" t="s">
        <v>226</v>
      </c>
      <c r="C247" s="68">
        <v>792915.18</v>
      </c>
      <c r="D247" s="69">
        <v>1.627E-4</v>
      </c>
      <c r="E247" s="69">
        <v>4.2978999999999999E-4</v>
      </c>
      <c r="F247" s="70">
        <v>1.9741999999999999E-4</v>
      </c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</row>
    <row r="248" spans="1:396" s="35" customFormat="1">
      <c r="A248" s="36">
        <v>3058</v>
      </c>
      <c r="B248" s="37" t="s">
        <v>227</v>
      </c>
      <c r="C248" s="68">
        <v>417540.27</v>
      </c>
      <c r="D248" s="69">
        <v>2.332E-4</v>
      </c>
      <c r="E248" s="69">
        <v>2.2631999999999999E-4</v>
      </c>
      <c r="F248" s="70">
        <v>2.3231E-4</v>
      </c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</row>
    <row r="249" spans="1:396" s="35" customFormat="1">
      <c r="A249" s="36">
        <v>3059</v>
      </c>
      <c r="B249" s="37" t="s">
        <v>228</v>
      </c>
      <c r="C249" s="68">
        <v>1654311.65</v>
      </c>
      <c r="D249" s="69">
        <v>4.4700000000000002E-4</v>
      </c>
      <c r="E249" s="69">
        <v>8.9669999999999995E-4</v>
      </c>
      <c r="F249" s="70">
        <v>5.0546E-4</v>
      </c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</row>
    <row r="250" spans="1:396" s="35" customFormat="1">
      <c r="A250" s="36">
        <v>3060</v>
      </c>
      <c r="B250" s="37" t="s">
        <v>229</v>
      </c>
      <c r="C250" s="68">
        <v>595476.4</v>
      </c>
      <c r="D250" s="69">
        <v>2.2330000000000001E-4</v>
      </c>
      <c r="E250" s="69">
        <v>3.2277E-4</v>
      </c>
      <c r="F250" s="70">
        <v>2.3623000000000001E-4</v>
      </c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</row>
    <row r="251" spans="1:396" s="35" customFormat="1">
      <c r="A251" s="36">
        <v>3061</v>
      </c>
      <c r="B251" s="37" t="s">
        <v>230</v>
      </c>
      <c r="C251" s="68">
        <v>476127.84</v>
      </c>
      <c r="D251" s="69">
        <v>2.698E-4</v>
      </c>
      <c r="E251" s="69">
        <v>2.5808E-4</v>
      </c>
      <c r="F251" s="70">
        <v>2.6828000000000003E-4</v>
      </c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</row>
    <row r="252" spans="1:396" s="35" customFormat="1">
      <c r="A252" s="36">
        <v>3062</v>
      </c>
      <c r="B252" s="37" t="s">
        <v>231</v>
      </c>
      <c r="C252" s="68">
        <v>3201768.42</v>
      </c>
      <c r="D252" s="69">
        <v>2.8416000000000001E-3</v>
      </c>
      <c r="E252" s="69">
        <v>1.73548E-3</v>
      </c>
      <c r="F252" s="70">
        <v>2.6978000000000002E-3</v>
      </c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</row>
    <row r="253" spans="1:396" s="35" customFormat="1">
      <c r="A253" s="36">
        <v>3064</v>
      </c>
      <c r="B253" s="37" t="s">
        <v>232</v>
      </c>
      <c r="C253" s="68">
        <v>1445060.43</v>
      </c>
      <c r="D253" s="69">
        <v>8.231E-4</v>
      </c>
      <c r="E253" s="69">
        <v>7.8328000000000002E-4</v>
      </c>
      <c r="F253" s="70">
        <v>8.1791999999999998E-4</v>
      </c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</row>
    <row r="254" spans="1:396" s="35" customFormat="1">
      <c r="A254" s="36">
        <v>3065</v>
      </c>
      <c r="B254" s="37" t="s">
        <v>233</v>
      </c>
      <c r="C254" s="68">
        <v>621178.56999999995</v>
      </c>
      <c r="D254" s="69">
        <v>3.4380000000000001E-4</v>
      </c>
      <c r="E254" s="69">
        <v>3.367E-4</v>
      </c>
      <c r="F254" s="70">
        <v>3.4288E-4</v>
      </c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</row>
    <row r="255" spans="1:396" s="35" customFormat="1">
      <c r="A255" s="36">
        <v>3066</v>
      </c>
      <c r="B255" s="37" t="s">
        <v>234</v>
      </c>
      <c r="C255" s="68">
        <v>1008157.96</v>
      </c>
      <c r="D255" s="69">
        <v>4.2049999999999998E-4</v>
      </c>
      <c r="E255" s="69">
        <v>5.4646000000000002E-4</v>
      </c>
      <c r="F255" s="70">
        <v>4.3687000000000001E-4</v>
      </c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</row>
    <row r="256" spans="1:396" s="35" customFormat="1">
      <c r="A256" s="36">
        <v>3067</v>
      </c>
      <c r="B256" s="37" t="s">
        <v>235</v>
      </c>
      <c r="C256" s="68">
        <v>2736495.64</v>
      </c>
      <c r="D256" s="69">
        <v>1.1854000000000001E-3</v>
      </c>
      <c r="E256" s="69">
        <v>1.48329E-3</v>
      </c>
      <c r="F256" s="70">
        <v>1.2241299999999999E-3</v>
      </c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</row>
    <row r="257" spans="1:396" s="35" customFormat="1">
      <c r="A257" s="36">
        <v>3068</v>
      </c>
      <c r="B257" s="37" t="s">
        <v>236</v>
      </c>
      <c r="C257" s="68">
        <v>578049.05000000005</v>
      </c>
      <c r="D257" s="69">
        <v>2.6029999999999998E-4</v>
      </c>
      <c r="E257" s="69">
        <v>3.1332000000000002E-4</v>
      </c>
      <c r="F257" s="70">
        <v>2.6718999999999999E-4</v>
      </c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</row>
    <row r="258" spans="1:396" s="35" customFormat="1">
      <c r="A258" s="36">
        <v>3069</v>
      </c>
      <c r="B258" s="37" t="s">
        <v>237</v>
      </c>
      <c r="C258" s="68">
        <v>1014878.76</v>
      </c>
      <c r="D258" s="69">
        <v>2.899E-4</v>
      </c>
      <c r="E258" s="69">
        <v>5.5009999999999998E-4</v>
      </c>
      <c r="F258" s="70">
        <v>3.2372999999999999E-4</v>
      </c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</row>
    <row r="259" spans="1:396" s="35" customFormat="1">
      <c r="A259" s="36">
        <v>3072</v>
      </c>
      <c r="B259" s="37" t="s">
        <v>238</v>
      </c>
      <c r="C259" s="68">
        <v>1051117.18</v>
      </c>
      <c r="D259" s="69">
        <v>4.192E-4</v>
      </c>
      <c r="E259" s="69">
        <v>5.6975000000000005E-4</v>
      </c>
      <c r="F259" s="70">
        <v>4.3877E-4</v>
      </c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</row>
    <row r="260" spans="1:396" s="35" customFormat="1">
      <c r="A260" s="36">
        <v>3073</v>
      </c>
      <c r="B260" s="37" t="s">
        <v>239</v>
      </c>
      <c r="C260" s="68">
        <v>1521305.32</v>
      </c>
      <c r="D260" s="69">
        <v>8.1130000000000004E-4</v>
      </c>
      <c r="E260" s="69">
        <v>8.2461000000000003E-4</v>
      </c>
      <c r="F260" s="70">
        <v>8.1302999999999996E-4</v>
      </c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</row>
    <row r="261" spans="1:396" s="35" customFormat="1">
      <c r="A261" s="36">
        <v>3074</v>
      </c>
      <c r="B261" s="37" t="s">
        <v>240</v>
      </c>
      <c r="C261" s="68">
        <v>1578962.24</v>
      </c>
      <c r="D261" s="69">
        <v>7.1020000000000002E-4</v>
      </c>
      <c r="E261" s="69">
        <v>8.5585999999999995E-4</v>
      </c>
      <c r="F261" s="70">
        <v>7.2913999999999997E-4</v>
      </c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</row>
    <row r="262" spans="1:396" s="35" customFormat="1">
      <c r="A262" s="36">
        <v>3075</v>
      </c>
      <c r="B262" s="37" t="s">
        <v>241</v>
      </c>
      <c r="C262" s="68">
        <v>1705349.41</v>
      </c>
      <c r="D262" s="69">
        <v>9.4700000000000003E-4</v>
      </c>
      <c r="E262" s="69">
        <v>9.2436000000000005E-4</v>
      </c>
      <c r="F262" s="70">
        <v>9.4406000000000004E-4</v>
      </c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</row>
    <row r="263" spans="1:396" s="35" customFormat="1">
      <c r="A263" s="36">
        <v>3076</v>
      </c>
      <c r="B263" s="37" t="s">
        <v>242</v>
      </c>
      <c r="C263" s="68">
        <v>1115240.58</v>
      </c>
      <c r="D263" s="69">
        <v>2.4919999999999999E-4</v>
      </c>
      <c r="E263" s="69">
        <v>6.045E-4</v>
      </c>
      <c r="F263" s="70">
        <v>2.9538999999999998E-4</v>
      </c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</row>
    <row r="264" spans="1:396" s="35" customFormat="1">
      <c r="A264" s="36">
        <v>3077</v>
      </c>
      <c r="B264" s="37" t="s">
        <v>243</v>
      </c>
      <c r="C264" s="68">
        <v>392673.31</v>
      </c>
      <c r="D264" s="69">
        <v>1.281E-4</v>
      </c>
      <c r="E264" s="69">
        <v>2.1284E-4</v>
      </c>
      <c r="F264" s="70">
        <v>1.3912000000000001E-4</v>
      </c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</row>
    <row r="265" spans="1:396" s="35" customFormat="1">
      <c r="A265" s="36">
        <v>3078</v>
      </c>
      <c r="B265" s="37" t="s">
        <v>244</v>
      </c>
      <c r="C265" s="68">
        <v>2091455.12</v>
      </c>
      <c r="D265" s="69">
        <v>5.6879999999999995E-4</v>
      </c>
      <c r="E265" s="69">
        <v>1.1336499999999999E-3</v>
      </c>
      <c r="F265" s="70">
        <v>6.4223000000000004E-4</v>
      </c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</row>
    <row r="266" spans="1:396" s="35" customFormat="1">
      <c r="A266" s="36">
        <v>3079</v>
      </c>
      <c r="B266" s="37" t="s">
        <v>245</v>
      </c>
      <c r="C266" s="68">
        <v>471992.25</v>
      </c>
      <c r="D266" s="69">
        <v>2.087E-4</v>
      </c>
      <c r="E266" s="69">
        <v>2.5584000000000002E-4</v>
      </c>
      <c r="F266" s="70">
        <v>2.1483E-4</v>
      </c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</row>
    <row r="267" spans="1:396" s="35" customFormat="1">
      <c r="A267" s="36">
        <v>3080</v>
      </c>
      <c r="B267" s="37" t="s">
        <v>246</v>
      </c>
      <c r="C267" s="68">
        <v>462369.41</v>
      </c>
      <c r="D267" s="69">
        <v>4.0949999999999998E-4</v>
      </c>
      <c r="E267" s="69">
        <v>2.5062000000000001E-4</v>
      </c>
      <c r="F267" s="70">
        <v>3.8884999999999999E-4</v>
      </c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</row>
    <row r="268" spans="1:396" s="35" customFormat="1">
      <c r="A268" s="36">
        <v>3081</v>
      </c>
      <c r="B268" s="37" t="s">
        <v>247</v>
      </c>
      <c r="C268" s="68">
        <v>1147320.95</v>
      </c>
      <c r="D268" s="69">
        <v>9.3380000000000004E-4</v>
      </c>
      <c r="E268" s="69">
        <v>6.2189000000000005E-4</v>
      </c>
      <c r="F268" s="70">
        <v>8.9324999999999995E-4</v>
      </c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</row>
    <row r="269" spans="1:396" s="35" customFormat="1">
      <c r="A269" s="36">
        <v>3082</v>
      </c>
      <c r="B269" s="37" t="s">
        <v>248</v>
      </c>
      <c r="C269" s="68">
        <v>926754.52</v>
      </c>
      <c r="D269" s="69">
        <v>2.0560000000000001E-4</v>
      </c>
      <c r="E269" s="69">
        <v>5.0233999999999999E-4</v>
      </c>
      <c r="F269" s="70">
        <v>2.4417999999999998E-4</v>
      </c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</row>
    <row r="270" spans="1:396" s="35" customFormat="1">
      <c r="A270" s="36">
        <v>3083</v>
      </c>
      <c r="B270" s="37" t="s">
        <v>249</v>
      </c>
      <c r="C270" s="68">
        <v>1237775.6499999999</v>
      </c>
      <c r="D270" s="69">
        <v>3.2479999999999998E-4</v>
      </c>
      <c r="E270" s="69">
        <v>6.7091999999999998E-4</v>
      </c>
      <c r="F270" s="70">
        <v>3.6979999999999999E-4</v>
      </c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</row>
    <row r="271" spans="1:396" s="35" customFormat="1">
      <c r="A271" s="36">
        <v>3084</v>
      </c>
      <c r="B271" s="37" t="s">
        <v>250</v>
      </c>
      <c r="C271" s="68">
        <v>785569.31</v>
      </c>
      <c r="D271" s="69">
        <v>2.1990000000000001E-4</v>
      </c>
      <c r="E271" s="69">
        <v>4.2580999999999999E-4</v>
      </c>
      <c r="F271" s="70">
        <v>2.4666999999999999E-4</v>
      </c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</row>
    <row r="272" spans="1:396" s="35" customFormat="1">
      <c r="A272" s="36">
        <v>3085</v>
      </c>
      <c r="B272" s="37" t="s">
        <v>251</v>
      </c>
      <c r="C272" s="68">
        <v>937074.99</v>
      </c>
      <c r="D272" s="69">
        <v>5.7050000000000004E-4</v>
      </c>
      <c r="E272" s="69">
        <v>5.0792999999999997E-4</v>
      </c>
      <c r="F272" s="70">
        <v>5.6236999999999997E-4</v>
      </c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</row>
    <row r="273" spans="1:396" s="35" customFormat="1">
      <c r="A273" s="36">
        <v>3086</v>
      </c>
      <c r="B273" s="37" t="s">
        <v>252</v>
      </c>
      <c r="C273" s="68">
        <v>916418.92</v>
      </c>
      <c r="D273" s="69">
        <v>2.4439999999999998E-4</v>
      </c>
      <c r="E273" s="69">
        <v>4.9673000000000002E-4</v>
      </c>
      <c r="F273" s="70">
        <v>2.7720000000000002E-4</v>
      </c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</row>
    <row r="274" spans="1:396" s="35" customFormat="1">
      <c r="A274" s="36">
        <v>3087</v>
      </c>
      <c r="B274" s="37" t="s">
        <v>253</v>
      </c>
      <c r="C274" s="68">
        <v>765971.42</v>
      </c>
      <c r="D274" s="69">
        <v>3.837E-4</v>
      </c>
      <c r="E274" s="69">
        <v>4.1519000000000001E-4</v>
      </c>
      <c r="F274" s="70">
        <v>3.8779E-4</v>
      </c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</row>
    <row r="275" spans="1:396" s="35" customFormat="1">
      <c r="A275" s="36">
        <v>3088</v>
      </c>
      <c r="B275" s="37" t="s">
        <v>254</v>
      </c>
      <c r="C275" s="68">
        <v>653479.5</v>
      </c>
      <c r="D275" s="69">
        <v>2.9530000000000002E-4</v>
      </c>
      <c r="E275" s="69">
        <v>3.5420999999999998E-4</v>
      </c>
      <c r="F275" s="70">
        <v>3.0296000000000001E-4</v>
      </c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</row>
    <row r="276" spans="1:396" s="35" customFormat="1">
      <c r="A276" s="36">
        <v>3801</v>
      </c>
      <c r="B276" s="37" t="s">
        <v>115</v>
      </c>
      <c r="C276" s="68">
        <v>2429468.2000000002</v>
      </c>
      <c r="D276" s="69">
        <v>2.3597000000000002E-3</v>
      </c>
      <c r="E276" s="69">
        <v>1.31686E-3</v>
      </c>
      <c r="F276" s="70">
        <v>2.2241299999999999E-3</v>
      </c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</row>
    <row r="277" spans="1:396" s="35" customFormat="1">
      <c r="A277" s="36">
        <v>5470</v>
      </c>
      <c r="B277" s="37" t="s">
        <v>255</v>
      </c>
      <c r="C277" s="68">
        <v>15819540.68</v>
      </c>
      <c r="D277" s="69">
        <v>8.3028000000000008E-3</v>
      </c>
      <c r="E277" s="69">
        <v>8.5748000000000005E-3</v>
      </c>
      <c r="F277" s="70">
        <v>8.3381600000000007E-3</v>
      </c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</row>
    <row r="278" spans="1:396" s="35" customFormat="1">
      <c r="A278" s="36">
        <v>7403</v>
      </c>
      <c r="B278" s="37" t="s">
        <v>256</v>
      </c>
      <c r="C278" s="68">
        <v>1197786.8799999999</v>
      </c>
      <c r="D278" s="69">
        <v>3.0870000000000002E-4</v>
      </c>
      <c r="E278" s="69">
        <v>6.4924999999999998E-4</v>
      </c>
      <c r="F278" s="70">
        <v>3.5296999999999998E-4</v>
      </c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</row>
    <row r="279" spans="1:396" s="35" customFormat="1">
      <c r="A279" s="36">
        <v>7408</v>
      </c>
      <c r="B279" s="37" t="s">
        <v>258</v>
      </c>
      <c r="C279" s="68">
        <v>326841.28000000003</v>
      </c>
      <c r="D279" s="69">
        <v>1.141E-4</v>
      </c>
      <c r="E279" s="69">
        <v>1.7715999999999999E-4</v>
      </c>
      <c r="F279" s="70">
        <v>1.2229999999999999E-4</v>
      </c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</row>
    <row r="280" spans="1:396" s="35" customFormat="1">
      <c r="A280" s="36">
        <v>7409</v>
      </c>
      <c r="B280" s="37" t="s">
        <v>259</v>
      </c>
      <c r="C280" s="68">
        <v>21815</v>
      </c>
      <c r="D280" s="69">
        <v>9.2800000000000006E-5</v>
      </c>
      <c r="E280" s="69">
        <v>1.182E-5</v>
      </c>
      <c r="F280" s="70">
        <v>8.2269999999999997E-5</v>
      </c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</row>
    <row r="281" spans="1:396" s="35" customFormat="1">
      <c r="A281" s="36">
        <v>7415</v>
      </c>
      <c r="B281" s="37" t="s">
        <v>260</v>
      </c>
      <c r="C281" s="68">
        <v>0</v>
      </c>
      <c r="D281" s="69">
        <v>7.5199999999999998E-5</v>
      </c>
      <c r="E281" s="69">
        <v>0</v>
      </c>
      <c r="F281" s="70">
        <v>6.5419999999999994E-5</v>
      </c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</row>
    <row r="282" spans="1:396" s="35" customFormat="1">
      <c r="A282" s="36">
        <v>7417</v>
      </c>
      <c r="B282" s="37" t="s">
        <v>262</v>
      </c>
      <c r="C282" s="68">
        <v>118750.08</v>
      </c>
      <c r="D282" s="69">
        <v>9.6600000000000003E-5</v>
      </c>
      <c r="E282" s="69">
        <v>6.4369999999999995E-5</v>
      </c>
      <c r="F282" s="70">
        <v>9.2410000000000005E-5</v>
      </c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</row>
    <row r="283" spans="1:396" s="35" customFormat="1">
      <c r="A283" s="36">
        <v>8024</v>
      </c>
      <c r="B283" s="37" t="s">
        <v>479</v>
      </c>
      <c r="C283" s="68">
        <v>0</v>
      </c>
      <c r="D283" s="69">
        <v>8.1974000000000005E-3</v>
      </c>
      <c r="E283" s="69">
        <v>0</v>
      </c>
      <c r="F283" s="70">
        <v>7.1317400000000001E-3</v>
      </c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</row>
    <row r="284" spans="1:396" s="35" customFormat="1">
      <c r="A284" s="36">
        <v>8201</v>
      </c>
      <c r="B284" s="37" t="s">
        <v>469</v>
      </c>
      <c r="C284" s="68">
        <v>0</v>
      </c>
      <c r="D284" s="69">
        <v>1.4185999999999999E-3</v>
      </c>
      <c r="E284" s="69">
        <v>0</v>
      </c>
      <c r="F284" s="70">
        <v>1.2341800000000001E-3</v>
      </c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</row>
    <row r="285" spans="1:396" s="35" customFormat="1">
      <c r="A285" s="36">
        <v>8202</v>
      </c>
      <c r="B285" s="37" t="s">
        <v>298</v>
      </c>
      <c r="C285" s="68">
        <v>148371.13</v>
      </c>
      <c r="D285" s="69">
        <v>3.0442999999999998E-3</v>
      </c>
      <c r="E285" s="69">
        <v>8.0420000000000006E-5</v>
      </c>
      <c r="F285" s="70">
        <v>2.6589999999999999E-3</v>
      </c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</row>
    <row r="286" spans="1:396" s="35" customFormat="1">
      <c r="A286" s="36">
        <v>8204</v>
      </c>
      <c r="B286" s="37" t="s">
        <v>299</v>
      </c>
      <c r="C286" s="68">
        <v>8291535.1900000004</v>
      </c>
      <c r="D286" s="69">
        <v>3.5387000000000001E-3</v>
      </c>
      <c r="E286" s="69">
        <v>4.4943300000000004E-3</v>
      </c>
      <c r="F286" s="70">
        <v>3.66293E-3</v>
      </c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</row>
    <row r="287" spans="1:396" s="35" customFormat="1">
      <c r="A287" s="36">
        <v>8205</v>
      </c>
      <c r="B287" s="37" t="s">
        <v>300</v>
      </c>
      <c r="C287" s="68">
        <v>5625106.9699999997</v>
      </c>
      <c r="D287" s="69">
        <v>4.7315999999999999E-3</v>
      </c>
      <c r="E287" s="69">
        <v>3.0490199999999999E-3</v>
      </c>
      <c r="F287" s="70">
        <v>4.5128599999999996E-3</v>
      </c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</row>
    <row r="288" spans="1:396" s="35" customFormat="1">
      <c r="A288" s="36">
        <v>8208</v>
      </c>
      <c r="B288" s="37" t="s">
        <v>301</v>
      </c>
      <c r="C288" s="68">
        <v>19334838.600000001</v>
      </c>
      <c r="D288" s="69">
        <v>5.2227000000000003E-3</v>
      </c>
      <c r="E288" s="69">
        <v>1.048022E-2</v>
      </c>
      <c r="F288" s="70">
        <v>5.9061799999999996E-3</v>
      </c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</row>
    <row r="289" spans="1:396" s="35" customFormat="1">
      <c r="A289" s="36">
        <v>8209</v>
      </c>
      <c r="B289" s="37" t="s">
        <v>522</v>
      </c>
      <c r="C289" s="68">
        <v>9053030.5</v>
      </c>
      <c r="D289" s="69">
        <v>1.8885E-3</v>
      </c>
      <c r="E289" s="69">
        <v>4.9070900000000002E-3</v>
      </c>
      <c r="F289" s="70">
        <v>2.2809200000000001E-3</v>
      </c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</row>
    <row r="290" spans="1:396" s="35" customFormat="1">
      <c r="A290" s="36">
        <v>8210</v>
      </c>
      <c r="B290" s="37" t="s">
        <v>464</v>
      </c>
      <c r="C290" s="68">
        <v>37567881.299999997</v>
      </c>
      <c r="D290" s="69">
        <v>9.7690999999999993E-3</v>
      </c>
      <c r="E290" s="69">
        <v>2.036323E-2</v>
      </c>
      <c r="F290" s="70">
        <v>1.1146339999999999E-2</v>
      </c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</row>
    <row r="291" spans="1:396" s="35" customFormat="1">
      <c r="A291" s="36">
        <v>8213</v>
      </c>
      <c r="B291" s="37" t="s">
        <v>303</v>
      </c>
      <c r="C291" s="68">
        <v>17917259.829999998</v>
      </c>
      <c r="D291" s="69">
        <v>1.5866999999999999E-3</v>
      </c>
      <c r="E291" s="69">
        <v>9.7118399999999994E-3</v>
      </c>
      <c r="F291" s="70">
        <v>2.6429700000000001E-3</v>
      </c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</row>
    <row r="292" spans="1:396" s="35" customFormat="1">
      <c r="A292" s="36">
        <v>8216</v>
      </c>
      <c r="B292" s="37" t="s">
        <v>304</v>
      </c>
      <c r="C292" s="68">
        <v>3970214.02</v>
      </c>
      <c r="D292" s="69">
        <v>1.5449999999999999E-3</v>
      </c>
      <c r="E292" s="69">
        <v>2.1520100000000002E-3</v>
      </c>
      <c r="F292" s="70">
        <v>1.6239099999999999E-3</v>
      </c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</row>
    <row r="293" spans="1:396" s="35" customFormat="1">
      <c r="A293" s="36">
        <v>8220</v>
      </c>
      <c r="B293" s="37" t="s">
        <v>305</v>
      </c>
      <c r="C293" s="68">
        <v>22187121.77</v>
      </c>
      <c r="D293" s="69">
        <v>6.8685999999999999E-3</v>
      </c>
      <c r="E293" s="69">
        <v>1.202627E-2</v>
      </c>
      <c r="F293" s="70">
        <v>7.5391E-3</v>
      </c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</row>
    <row r="294" spans="1:396" s="35" customFormat="1">
      <c r="A294" s="36">
        <v>8221</v>
      </c>
      <c r="B294" s="37" t="s">
        <v>306</v>
      </c>
      <c r="C294" s="68">
        <v>5007152.45</v>
      </c>
      <c r="D294" s="69">
        <v>2.4350000000000001E-3</v>
      </c>
      <c r="E294" s="69">
        <v>2.7140699999999999E-3</v>
      </c>
      <c r="F294" s="70">
        <v>2.4712800000000002E-3</v>
      </c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</row>
    <row r="295" spans="1:396" s="35" customFormat="1">
      <c r="A295" s="36" t="s">
        <v>38</v>
      </c>
      <c r="B295" s="37" t="s">
        <v>130</v>
      </c>
      <c r="C295" s="68">
        <v>102972.84</v>
      </c>
      <c r="D295" s="69">
        <v>5.4700000000000001E-5</v>
      </c>
      <c r="E295" s="69">
        <v>5.5819999999999997E-5</v>
      </c>
      <c r="F295" s="70">
        <v>5.4849999999999998E-5</v>
      </c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</row>
    <row r="296" spans="1:396" s="35" customFormat="1">
      <c r="A296" s="36" t="s">
        <v>39</v>
      </c>
      <c r="B296" s="37" t="s">
        <v>137</v>
      </c>
      <c r="C296" s="68">
        <v>27139.919999999998</v>
      </c>
      <c r="D296" s="69">
        <v>5.2299999999999997E-5</v>
      </c>
      <c r="E296" s="69">
        <v>1.471E-5</v>
      </c>
      <c r="F296" s="70">
        <v>4.7410000000000002E-5</v>
      </c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</row>
    <row r="297" spans="1:396" s="35" customFormat="1">
      <c r="A297" s="36" t="s">
        <v>40</v>
      </c>
      <c r="B297" s="37" t="s">
        <v>139</v>
      </c>
      <c r="C297" s="68">
        <v>24029.040000000001</v>
      </c>
      <c r="D297" s="69">
        <v>2.5199999999999999E-5</v>
      </c>
      <c r="E297" s="69">
        <v>1.3020000000000001E-5</v>
      </c>
      <c r="F297" s="70">
        <v>2.3620000000000001E-5</v>
      </c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</row>
    <row r="298" spans="1:396" s="35" customFormat="1">
      <c r="A298" s="36" t="s">
        <v>41</v>
      </c>
      <c r="B298" s="37" t="s">
        <v>144</v>
      </c>
      <c r="C298" s="68">
        <v>53846.28</v>
      </c>
      <c r="D298" s="69">
        <v>4.7899999999999999E-5</v>
      </c>
      <c r="E298" s="69">
        <v>2.919E-5</v>
      </c>
      <c r="F298" s="70">
        <v>4.5469999999999997E-5</v>
      </c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</row>
    <row r="299" spans="1:396" s="35" customFormat="1">
      <c r="A299" s="36" t="s">
        <v>42</v>
      </c>
      <c r="B299" s="37" t="s">
        <v>148</v>
      </c>
      <c r="C299" s="68">
        <v>143488.43</v>
      </c>
      <c r="D299" s="69">
        <v>9.4699999999999998E-5</v>
      </c>
      <c r="E299" s="69">
        <v>7.7780000000000004E-5</v>
      </c>
      <c r="F299" s="70">
        <v>9.2499999999999999E-5</v>
      </c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</row>
    <row r="300" spans="1:396" s="35" customFormat="1">
      <c r="A300" s="36" t="s">
        <v>43</v>
      </c>
      <c r="B300" s="37" t="s">
        <v>428</v>
      </c>
      <c r="C300" s="68">
        <v>0</v>
      </c>
      <c r="D300" s="69">
        <v>3.2799999999999998E-5</v>
      </c>
      <c r="E300" s="69">
        <v>0</v>
      </c>
      <c r="F300" s="70">
        <v>2.8540000000000001E-5</v>
      </c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</row>
    <row r="301" spans="1:396" s="35" customFormat="1">
      <c r="A301" s="36" t="s">
        <v>44</v>
      </c>
      <c r="B301" s="37" t="s">
        <v>429</v>
      </c>
      <c r="C301" s="68">
        <v>0</v>
      </c>
      <c r="D301" s="69">
        <v>3.5500000000000002E-5</v>
      </c>
      <c r="E301" s="69">
        <v>0</v>
      </c>
      <c r="F301" s="70">
        <v>3.0889999999999997E-5</v>
      </c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</row>
    <row r="302" spans="1:396" s="35" customFormat="1">
      <c r="A302" s="36" t="s">
        <v>45</v>
      </c>
      <c r="B302" s="37" t="s">
        <v>430</v>
      </c>
      <c r="C302" s="68">
        <v>113057.84</v>
      </c>
      <c r="D302" s="69">
        <v>8.8200000000000003E-5</v>
      </c>
      <c r="E302" s="69">
        <v>6.1279999999999996E-5</v>
      </c>
      <c r="F302" s="70">
        <v>8.4699999999999999E-5</v>
      </c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</row>
    <row r="303" spans="1:396" s="35" customFormat="1">
      <c r="A303" s="36" t="s">
        <v>46</v>
      </c>
      <c r="B303" s="37" t="s">
        <v>131</v>
      </c>
      <c r="C303" s="68">
        <v>0</v>
      </c>
      <c r="D303" s="69">
        <v>1.048E-4</v>
      </c>
      <c r="E303" s="69">
        <v>0</v>
      </c>
      <c r="F303" s="70">
        <v>9.1180000000000005E-5</v>
      </c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</row>
    <row r="304" spans="1:396" s="35" customFormat="1">
      <c r="A304" s="36" t="s">
        <v>47</v>
      </c>
      <c r="B304" s="37" t="s">
        <v>431</v>
      </c>
      <c r="C304" s="68">
        <v>131975.81</v>
      </c>
      <c r="D304" s="69">
        <v>1.528E-4</v>
      </c>
      <c r="E304" s="69">
        <v>7.1539999999999996E-5</v>
      </c>
      <c r="F304" s="70">
        <v>1.4223999999999999E-4</v>
      </c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</row>
    <row r="305" spans="1:396" s="35" customFormat="1">
      <c r="A305" s="36" t="s">
        <v>475</v>
      </c>
      <c r="B305" s="37" t="s">
        <v>476</v>
      </c>
      <c r="C305" s="68">
        <v>0</v>
      </c>
      <c r="D305" s="69">
        <v>9.9999999999999995E-8</v>
      </c>
      <c r="E305" s="69">
        <v>0</v>
      </c>
      <c r="F305" s="70">
        <v>8.9999999999999999E-8</v>
      </c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</row>
    <row r="306" spans="1:396" s="35" customFormat="1">
      <c r="A306" s="36" t="s">
        <v>48</v>
      </c>
      <c r="B306" s="37" t="s">
        <v>432</v>
      </c>
      <c r="C306" s="68">
        <v>274125</v>
      </c>
      <c r="D306" s="69">
        <v>1.027E-4</v>
      </c>
      <c r="E306" s="69">
        <v>1.4859000000000001E-4</v>
      </c>
      <c r="F306" s="70">
        <v>1.0867E-4</v>
      </c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</row>
    <row r="307" spans="1:396" s="35" customFormat="1">
      <c r="A307" s="36" t="s">
        <v>49</v>
      </c>
      <c r="B307" s="37" t="s">
        <v>433</v>
      </c>
      <c r="C307" s="68">
        <v>701299.57</v>
      </c>
      <c r="D307" s="69">
        <v>2.7070000000000002E-4</v>
      </c>
      <c r="E307" s="69">
        <v>3.8013000000000001E-4</v>
      </c>
      <c r="F307" s="70">
        <v>2.8493000000000002E-4</v>
      </c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</row>
    <row r="308" spans="1:396" s="35" customFormat="1">
      <c r="A308" s="36" t="s">
        <v>50</v>
      </c>
      <c r="B308" s="37" t="s">
        <v>132</v>
      </c>
      <c r="C308" s="68">
        <v>33355.379999999997</v>
      </c>
      <c r="D308" s="69">
        <v>8.3000000000000002E-6</v>
      </c>
      <c r="E308" s="69">
        <v>1.808E-5</v>
      </c>
      <c r="F308" s="70">
        <v>9.5699999999999999E-6</v>
      </c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</row>
    <row r="309" spans="1:396" s="35" customFormat="1">
      <c r="A309" s="36" t="s">
        <v>51</v>
      </c>
      <c r="B309" s="37" t="s">
        <v>133</v>
      </c>
      <c r="C309" s="68">
        <v>415146.59</v>
      </c>
      <c r="D309" s="69">
        <v>3.7400000000000001E-5</v>
      </c>
      <c r="E309" s="69">
        <v>2.2503000000000001E-4</v>
      </c>
      <c r="F309" s="70">
        <v>6.1790000000000003E-5</v>
      </c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</row>
    <row r="310" spans="1:396" s="35" customFormat="1">
      <c r="A310" s="36" t="s">
        <v>102</v>
      </c>
      <c r="B310" s="37" t="s">
        <v>134</v>
      </c>
      <c r="C310" s="68">
        <v>0</v>
      </c>
      <c r="D310" s="69">
        <v>2.9000000000000002E-6</v>
      </c>
      <c r="E310" s="69">
        <v>0</v>
      </c>
      <c r="F310" s="70">
        <v>2.52E-6</v>
      </c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</row>
    <row r="311" spans="1:396" s="35" customFormat="1">
      <c r="A311" s="36" t="s">
        <v>52</v>
      </c>
      <c r="B311" s="37" t="s">
        <v>135</v>
      </c>
      <c r="C311" s="68">
        <v>86582.88</v>
      </c>
      <c r="D311" s="69">
        <v>4.6400000000000003E-5</v>
      </c>
      <c r="E311" s="69">
        <v>4.693E-5</v>
      </c>
      <c r="F311" s="70">
        <v>4.6470000000000001E-5</v>
      </c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</row>
    <row r="312" spans="1:396" s="35" customFormat="1">
      <c r="A312" s="36" t="s">
        <v>53</v>
      </c>
      <c r="B312" s="37" t="s">
        <v>136</v>
      </c>
      <c r="C312" s="68">
        <v>84476.92</v>
      </c>
      <c r="D312" s="69">
        <v>1.36E-5</v>
      </c>
      <c r="E312" s="69">
        <v>4.579E-5</v>
      </c>
      <c r="F312" s="70">
        <v>1.7779999999999999E-5</v>
      </c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</row>
    <row r="313" spans="1:396" s="35" customFormat="1">
      <c r="A313" s="36" t="s">
        <v>54</v>
      </c>
      <c r="B313" s="37" t="s">
        <v>434</v>
      </c>
      <c r="C313" s="68">
        <v>72981.75</v>
      </c>
      <c r="D313" s="69">
        <v>5.0399999999999999E-5</v>
      </c>
      <c r="E313" s="69">
        <v>3.9560000000000001E-5</v>
      </c>
      <c r="F313" s="70">
        <v>4.8989999999999997E-5</v>
      </c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</row>
    <row r="314" spans="1:396" s="35" customFormat="1">
      <c r="A314" s="36" t="s">
        <v>55</v>
      </c>
      <c r="B314" s="37" t="s">
        <v>435</v>
      </c>
      <c r="C314" s="68">
        <v>152869.46</v>
      </c>
      <c r="D314" s="69">
        <v>7.0300000000000001E-5</v>
      </c>
      <c r="E314" s="69">
        <v>8.2860000000000003E-5</v>
      </c>
      <c r="F314" s="70">
        <v>7.1929999999999997E-5</v>
      </c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</row>
    <row r="315" spans="1:396" s="35" customFormat="1">
      <c r="A315" s="36" t="s">
        <v>56</v>
      </c>
      <c r="B315" s="37" t="s">
        <v>138</v>
      </c>
      <c r="C315" s="68">
        <v>0</v>
      </c>
      <c r="D315" s="69">
        <v>1.9400000000000001E-5</v>
      </c>
      <c r="E315" s="69">
        <v>0</v>
      </c>
      <c r="F315" s="70">
        <v>1.6880000000000001E-5</v>
      </c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</row>
    <row r="316" spans="1:396" s="35" customFormat="1">
      <c r="A316" s="36" t="s">
        <v>57</v>
      </c>
      <c r="B316" s="37" t="s">
        <v>436</v>
      </c>
      <c r="C316" s="68">
        <v>47080.6</v>
      </c>
      <c r="D316" s="69">
        <v>8.3900000000000006E-5</v>
      </c>
      <c r="E316" s="69">
        <v>2.552E-5</v>
      </c>
      <c r="F316" s="70">
        <v>7.6310000000000006E-5</v>
      </c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</row>
    <row r="317" spans="1:396" s="35" customFormat="1">
      <c r="A317" s="36" t="s">
        <v>58</v>
      </c>
      <c r="B317" s="37" t="s">
        <v>437</v>
      </c>
      <c r="C317" s="68">
        <v>195809.76</v>
      </c>
      <c r="D317" s="69">
        <v>5.9599999999999999E-5</v>
      </c>
      <c r="E317" s="69">
        <v>1.0614E-4</v>
      </c>
      <c r="F317" s="70">
        <v>6.5649999999999997E-5</v>
      </c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</row>
    <row r="318" spans="1:396" s="35" customFormat="1">
      <c r="A318" s="36" t="s">
        <v>59</v>
      </c>
      <c r="B318" s="37" t="s">
        <v>438</v>
      </c>
      <c r="C318" s="68">
        <v>242509.35</v>
      </c>
      <c r="D318" s="69">
        <v>2.5700000000000001E-4</v>
      </c>
      <c r="E318" s="69">
        <v>1.3145E-4</v>
      </c>
      <c r="F318" s="70">
        <v>2.4068000000000001E-4</v>
      </c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</row>
    <row r="319" spans="1:396" s="35" customFormat="1">
      <c r="A319" s="36" t="s">
        <v>60</v>
      </c>
      <c r="B319" s="37" t="s">
        <v>140</v>
      </c>
      <c r="C319" s="68">
        <v>64118.25</v>
      </c>
      <c r="D319" s="69">
        <v>0</v>
      </c>
      <c r="E319" s="69">
        <v>3.4749999999999998E-5</v>
      </c>
      <c r="F319" s="70">
        <v>4.5199999999999999E-6</v>
      </c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</row>
    <row r="320" spans="1:396" s="35" customFormat="1">
      <c r="A320" s="36" t="s">
        <v>61</v>
      </c>
      <c r="B320" s="37" t="s">
        <v>439</v>
      </c>
      <c r="C320" s="68">
        <v>86139.75</v>
      </c>
      <c r="D320" s="69">
        <v>5.2599999999999998E-5</v>
      </c>
      <c r="E320" s="69">
        <v>4.6690000000000002E-5</v>
      </c>
      <c r="F320" s="70">
        <v>5.1829999999999997E-5</v>
      </c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</row>
    <row r="321" spans="1:396" s="35" customFormat="1">
      <c r="A321" s="36" t="s">
        <v>62</v>
      </c>
      <c r="B321" s="37" t="s">
        <v>141</v>
      </c>
      <c r="C321" s="68">
        <v>42114.55</v>
      </c>
      <c r="D321" s="69">
        <v>1.9300000000000002E-5</v>
      </c>
      <c r="E321" s="69">
        <v>2.283E-5</v>
      </c>
      <c r="F321" s="70">
        <v>1.9760000000000001E-5</v>
      </c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</row>
    <row r="322" spans="1:396" s="35" customFormat="1">
      <c r="A322" s="36" t="s">
        <v>63</v>
      </c>
      <c r="B322" s="37" t="s">
        <v>440</v>
      </c>
      <c r="C322" s="68">
        <v>111642.64</v>
      </c>
      <c r="D322" s="69">
        <v>1.74E-4</v>
      </c>
      <c r="E322" s="69">
        <v>6.0510000000000002E-5</v>
      </c>
      <c r="F322" s="70">
        <v>1.5924999999999999E-4</v>
      </c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</row>
    <row r="323" spans="1:396" s="35" customFormat="1">
      <c r="A323" s="36" t="s">
        <v>64</v>
      </c>
      <c r="B323" s="37" t="s">
        <v>441</v>
      </c>
      <c r="C323" s="68">
        <v>30730</v>
      </c>
      <c r="D323" s="69">
        <v>2.05E-5</v>
      </c>
      <c r="E323" s="69">
        <v>1.666E-5</v>
      </c>
      <c r="F323" s="70">
        <v>2.0000000000000002E-5</v>
      </c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</row>
    <row r="324" spans="1:396" s="35" customFormat="1">
      <c r="A324" s="36" t="s">
        <v>65</v>
      </c>
      <c r="B324" s="37" t="s">
        <v>442</v>
      </c>
      <c r="C324" s="68">
        <v>73480.759999999995</v>
      </c>
      <c r="D324" s="69">
        <v>6.1E-6</v>
      </c>
      <c r="E324" s="69">
        <v>3.9830000000000003E-5</v>
      </c>
      <c r="F324" s="70">
        <v>1.048E-5</v>
      </c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</row>
    <row r="325" spans="1:396" s="35" customFormat="1">
      <c r="A325" s="36" t="s">
        <v>66</v>
      </c>
      <c r="B325" s="37" t="s">
        <v>443</v>
      </c>
      <c r="C325" s="68">
        <v>56964.639999999999</v>
      </c>
      <c r="D325" s="69">
        <v>5.4700000000000001E-5</v>
      </c>
      <c r="E325" s="69">
        <v>3.0880000000000002E-5</v>
      </c>
      <c r="F325" s="70">
        <v>5.1600000000000001E-5</v>
      </c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</row>
    <row r="326" spans="1:396" s="35" customFormat="1">
      <c r="A326" s="36" t="s">
        <v>67</v>
      </c>
      <c r="B326" s="37" t="s">
        <v>444</v>
      </c>
      <c r="C326" s="68">
        <v>418157.62</v>
      </c>
      <c r="D326" s="69">
        <v>9.31E-5</v>
      </c>
      <c r="E326" s="69">
        <v>2.2666E-4</v>
      </c>
      <c r="F326" s="70">
        <v>1.1046E-4</v>
      </c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</row>
    <row r="327" spans="1:396" s="35" customFormat="1">
      <c r="A327" s="36" t="s">
        <v>68</v>
      </c>
      <c r="B327" s="37" t="s">
        <v>142</v>
      </c>
      <c r="C327" s="68">
        <v>14826.5</v>
      </c>
      <c r="D327" s="69">
        <v>3.7200000000000003E-5</v>
      </c>
      <c r="E327" s="69">
        <v>8.0399999999999993E-6</v>
      </c>
      <c r="F327" s="70">
        <v>3.341E-5</v>
      </c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</row>
    <row r="328" spans="1:396" s="35" customFormat="1">
      <c r="A328" s="36" t="s">
        <v>69</v>
      </c>
      <c r="B328" s="37" t="s">
        <v>143</v>
      </c>
      <c r="C328" s="68">
        <v>603506.65</v>
      </c>
      <c r="D328" s="69">
        <v>9.0799999999999995E-4</v>
      </c>
      <c r="E328" s="69">
        <v>3.2712000000000003E-4</v>
      </c>
      <c r="F328" s="70">
        <v>8.3248999999999997E-4</v>
      </c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</row>
    <row r="329" spans="1:396" s="35" customFormat="1">
      <c r="A329" s="36" t="s">
        <v>103</v>
      </c>
      <c r="B329" s="37" t="s">
        <v>480</v>
      </c>
      <c r="C329" s="68">
        <v>0</v>
      </c>
      <c r="D329" s="69">
        <v>1.2300000000000001E-5</v>
      </c>
      <c r="E329" s="69">
        <v>0</v>
      </c>
      <c r="F329" s="70">
        <v>1.0699999999999999E-5</v>
      </c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</row>
    <row r="330" spans="1:396" s="35" customFormat="1">
      <c r="A330" s="36" t="s">
        <v>104</v>
      </c>
      <c r="B330" s="37" t="s">
        <v>145</v>
      </c>
      <c r="C330" s="68">
        <v>0</v>
      </c>
      <c r="D330" s="69">
        <v>2.9999999999999999E-7</v>
      </c>
      <c r="E330" s="69">
        <v>0</v>
      </c>
      <c r="F330" s="70">
        <v>2.6E-7</v>
      </c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</row>
    <row r="331" spans="1:396" s="35" customFormat="1">
      <c r="A331" s="36" t="s">
        <v>70</v>
      </c>
      <c r="B331" s="37" t="s">
        <v>445</v>
      </c>
      <c r="C331" s="68">
        <v>83533.179999999993</v>
      </c>
      <c r="D331" s="69">
        <v>5.5399999999999998E-5</v>
      </c>
      <c r="E331" s="69">
        <v>4.528E-5</v>
      </c>
      <c r="F331" s="70">
        <v>5.4079999999999997E-5</v>
      </c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</row>
    <row r="332" spans="1:396" s="35" customFormat="1">
      <c r="A332" s="36" t="s">
        <v>71</v>
      </c>
      <c r="B332" s="37" t="s">
        <v>146</v>
      </c>
      <c r="C332" s="68">
        <v>28425.08</v>
      </c>
      <c r="D332" s="69">
        <v>1.88E-5</v>
      </c>
      <c r="E332" s="69">
        <v>1.541E-5</v>
      </c>
      <c r="F332" s="70">
        <v>1.836E-5</v>
      </c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</row>
    <row r="333" spans="1:396" s="35" customFormat="1">
      <c r="A333" s="36" t="s">
        <v>72</v>
      </c>
      <c r="B333" s="37" t="s">
        <v>446</v>
      </c>
      <c r="C333" s="68">
        <v>3195.92</v>
      </c>
      <c r="D333" s="69">
        <v>4.7200000000000002E-5</v>
      </c>
      <c r="E333" s="69">
        <v>1.73E-6</v>
      </c>
      <c r="F333" s="70">
        <v>4.1289999999999999E-5</v>
      </c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</row>
    <row r="334" spans="1:396" s="35" customFormat="1">
      <c r="A334" s="36" t="s">
        <v>105</v>
      </c>
      <c r="B334" s="37" t="s">
        <v>147</v>
      </c>
      <c r="C334" s="68">
        <v>31168.5</v>
      </c>
      <c r="D334" s="69">
        <v>0</v>
      </c>
      <c r="E334" s="69">
        <v>1.6889999999999999E-5</v>
      </c>
      <c r="F334" s="70">
        <v>2.2000000000000001E-6</v>
      </c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</row>
    <row r="335" spans="1:396" s="35" customFormat="1">
      <c r="A335" s="36" t="s">
        <v>73</v>
      </c>
      <c r="B335" s="37" t="s">
        <v>149</v>
      </c>
      <c r="C335" s="68">
        <v>33298.15</v>
      </c>
      <c r="D335" s="69">
        <v>5.8100000000000003E-5</v>
      </c>
      <c r="E335" s="69">
        <v>1.8050000000000002E-5</v>
      </c>
      <c r="F335" s="70">
        <v>5.2889999999999997E-5</v>
      </c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</row>
    <row r="336" spans="1:396" s="35" customFormat="1">
      <c r="A336" s="36" t="s">
        <v>74</v>
      </c>
      <c r="B336" s="37" t="s">
        <v>447</v>
      </c>
      <c r="C336" s="68">
        <v>125114.08</v>
      </c>
      <c r="D336" s="69">
        <v>1.021E-4</v>
      </c>
      <c r="E336" s="69">
        <v>6.7819999999999998E-5</v>
      </c>
      <c r="F336" s="70">
        <v>9.7639999999999994E-5</v>
      </c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</row>
    <row r="337" spans="1:396" s="35" customFormat="1">
      <c r="A337" s="36" t="s">
        <v>75</v>
      </c>
      <c r="B337" s="37" t="s">
        <v>150</v>
      </c>
      <c r="C337" s="68">
        <v>484702.22</v>
      </c>
      <c r="D337" s="69">
        <v>3.4400000000000001E-4</v>
      </c>
      <c r="E337" s="69">
        <v>2.6272999999999997E-4</v>
      </c>
      <c r="F337" s="70">
        <v>3.3343000000000001E-4</v>
      </c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</row>
    <row r="338" spans="1:396" s="35" customFormat="1">
      <c r="A338" s="36" t="s">
        <v>76</v>
      </c>
      <c r="B338" s="37" t="s">
        <v>151</v>
      </c>
      <c r="C338" s="68">
        <v>87984.08</v>
      </c>
      <c r="D338" s="69">
        <v>1.04E-5</v>
      </c>
      <c r="E338" s="69">
        <v>4.7689999999999999E-5</v>
      </c>
      <c r="F338" s="70">
        <v>1.525E-5</v>
      </c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</row>
    <row r="339" spans="1:396" s="35" customFormat="1">
      <c r="A339" s="36" t="s">
        <v>77</v>
      </c>
      <c r="B339" s="37" t="s">
        <v>152</v>
      </c>
      <c r="C339" s="68">
        <v>112793.25</v>
      </c>
      <c r="D339" s="69">
        <v>7.8999999999999996E-5</v>
      </c>
      <c r="E339" s="69">
        <v>6.1140000000000001E-5</v>
      </c>
      <c r="F339" s="70">
        <v>7.6680000000000004E-5</v>
      </c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</row>
    <row r="340" spans="1:396" s="35" customFormat="1">
      <c r="A340" s="36" t="s">
        <v>78</v>
      </c>
      <c r="B340" s="37" t="s">
        <v>153</v>
      </c>
      <c r="C340" s="68">
        <v>18150</v>
      </c>
      <c r="D340" s="69">
        <v>3.0199999999999999E-5</v>
      </c>
      <c r="E340" s="69">
        <v>9.8400000000000007E-6</v>
      </c>
      <c r="F340" s="70">
        <v>2.7549999999999999E-5</v>
      </c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</row>
    <row r="341" spans="1:396" s="35" customFormat="1">
      <c r="A341" s="36" t="s">
        <v>79</v>
      </c>
      <c r="B341" s="37" t="s">
        <v>154</v>
      </c>
      <c r="C341" s="68">
        <v>38900.32</v>
      </c>
      <c r="D341" s="69">
        <v>2.6999999999999999E-5</v>
      </c>
      <c r="E341" s="69">
        <v>2.109E-5</v>
      </c>
      <c r="F341" s="70">
        <v>2.6230000000000001E-5</v>
      </c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</row>
    <row r="342" spans="1:396" s="35" customFormat="1">
      <c r="A342" s="36" t="s">
        <v>80</v>
      </c>
      <c r="B342" s="37" t="s">
        <v>155</v>
      </c>
      <c r="C342" s="68">
        <v>88229.09</v>
      </c>
      <c r="D342" s="69">
        <v>8.9599999999999996E-5</v>
      </c>
      <c r="E342" s="69">
        <v>4.782E-5</v>
      </c>
      <c r="F342" s="70">
        <v>8.4170000000000002E-5</v>
      </c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</row>
    <row r="343" spans="1:396" s="35" customFormat="1">
      <c r="A343" s="36" t="s">
        <v>81</v>
      </c>
      <c r="B343" s="37" t="s">
        <v>448</v>
      </c>
      <c r="C343" s="68">
        <v>109178.53</v>
      </c>
      <c r="D343" s="69">
        <v>9.6500000000000001E-5</v>
      </c>
      <c r="E343" s="69">
        <v>5.9179999999999999E-5</v>
      </c>
      <c r="F343" s="70">
        <v>9.1650000000000005E-5</v>
      </c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</row>
    <row r="344" spans="1:396" s="35" customFormat="1">
      <c r="A344" s="36" t="s">
        <v>106</v>
      </c>
      <c r="B344" s="37" t="s">
        <v>156</v>
      </c>
      <c r="C344" s="68">
        <v>12733.76</v>
      </c>
      <c r="D344" s="69">
        <v>0</v>
      </c>
      <c r="E344" s="69">
        <v>6.9E-6</v>
      </c>
      <c r="F344" s="70">
        <v>8.9999999999999996E-7</v>
      </c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</row>
    <row r="345" spans="1:396" s="35" customFormat="1">
      <c r="A345" s="36" t="s">
        <v>82</v>
      </c>
      <c r="B345" s="37" t="s">
        <v>449</v>
      </c>
      <c r="C345" s="68">
        <v>322023.13</v>
      </c>
      <c r="D345" s="69">
        <v>8.9900000000000003E-5</v>
      </c>
      <c r="E345" s="69">
        <v>1.7454999999999999E-4</v>
      </c>
      <c r="F345" s="70">
        <v>1.009E-4</v>
      </c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</row>
    <row r="346" spans="1:396" s="35" customFormat="1">
      <c r="A346" s="36" t="s">
        <v>83</v>
      </c>
      <c r="B346" s="37" t="s">
        <v>450</v>
      </c>
      <c r="C346" s="68">
        <v>61757.41</v>
      </c>
      <c r="D346" s="69">
        <v>2.6100000000000001E-5</v>
      </c>
      <c r="E346" s="69">
        <v>3.3470000000000003E-5</v>
      </c>
      <c r="F346" s="70">
        <v>2.7059999999999998E-5</v>
      </c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</row>
    <row r="347" spans="1:396" s="35" customFormat="1">
      <c r="A347" s="36" t="s">
        <v>84</v>
      </c>
      <c r="B347" s="37" t="s">
        <v>157</v>
      </c>
      <c r="C347" s="68">
        <v>0</v>
      </c>
      <c r="D347" s="69">
        <v>8.3000000000000002E-6</v>
      </c>
      <c r="E347" s="69">
        <v>0</v>
      </c>
      <c r="F347" s="70">
        <v>7.2200000000000003E-6</v>
      </c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</row>
    <row r="348" spans="1:396" s="35" customFormat="1">
      <c r="A348" s="36" t="s">
        <v>107</v>
      </c>
      <c r="B348" s="37" t="s">
        <v>158</v>
      </c>
      <c r="C348" s="68">
        <v>0</v>
      </c>
      <c r="D348" s="69">
        <v>1.3999999999999999E-6</v>
      </c>
      <c r="E348" s="69">
        <v>0</v>
      </c>
      <c r="F348" s="70">
        <v>1.22E-6</v>
      </c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</row>
    <row r="349" spans="1:396" s="35" customFormat="1">
      <c r="A349" s="36" t="s">
        <v>85</v>
      </c>
      <c r="B349" s="37" t="s">
        <v>451</v>
      </c>
      <c r="C349" s="68">
        <v>336223.27</v>
      </c>
      <c r="D349" s="69">
        <v>8.5199999999999997E-5</v>
      </c>
      <c r="E349" s="69">
        <v>1.8225000000000001E-4</v>
      </c>
      <c r="F349" s="70">
        <v>9.7819999999999995E-5</v>
      </c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</row>
    <row r="350" spans="1:396" s="35" customFormat="1">
      <c r="A350" s="36" t="s">
        <v>86</v>
      </c>
      <c r="B350" s="37" t="s">
        <v>452</v>
      </c>
      <c r="C350" s="68">
        <v>121537.94</v>
      </c>
      <c r="D350" s="69">
        <v>4.1199999999999999E-5</v>
      </c>
      <c r="E350" s="69">
        <v>6.5879999999999999E-5</v>
      </c>
      <c r="F350" s="70">
        <v>4.4409999999999997E-5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</row>
    <row r="351" spans="1:396" s="35" customFormat="1">
      <c r="A351" s="36" t="s">
        <v>87</v>
      </c>
      <c r="B351" s="37" t="s">
        <v>159</v>
      </c>
      <c r="C351" s="68">
        <v>23265</v>
      </c>
      <c r="D351" s="69">
        <v>4.3600000000000003E-5</v>
      </c>
      <c r="E351" s="69">
        <v>1.261E-5</v>
      </c>
      <c r="F351" s="70">
        <v>3.9570000000000002E-5</v>
      </c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</row>
    <row r="352" spans="1:396" s="35" customFormat="1">
      <c r="A352" s="36" t="s">
        <v>108</v>
      </c>
      <c r="B352" s="37" t="s">
        <v>160</v>
      </c>
      <c r="C352" s="68">
        <v>23400</v>
      </c>
      <c r="D352" s="69">
        <v>0</v>
      </c>
      <c r="E352" s="69">
        <v>1.2680000000000001E-5</v>
      </c>
      <c r="F352" s="70">
        <v>1.6500000000000001E-6</v>
      </c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</row>
    <row r="353" spans="1:441" s="35" customFormat="1">
      <c r="A353" s="36" t="s">
        <v>88</v>
      </c>
      <c r="B353" s="37" t="s">
        <v>161</v>
      </c>
      <c r="C353" s="68">
        <v>128921.56</v>
      </c>
      <c r="D353" s="69">
        <v>2.1299999999999999E-5</v>
      </c>
      <c r="E353" s="69">
        <v>6.9880000000000002E-5</v>
      </c>
      <c r="F353" s="70">
        <v>2.762E-5</v>
      </c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</row>
    <row r="354" spans="1:441" s="5" customFormat="1">
      <c r="A354" s="36" t="s">
        <v>89</v>
      </c>
      <c r="B354" s="37" t="s">
        <v>162</v>
      </c>
      <c r="C354" s="68">
        <v>40493.919999999998</v>
      </c>
      <c r="D354" s="69">
        <v>2.7699999999999999E-5</v>
      </c>
      <c r="E354" s="69">
        <v>2.1950000000000002E-5</v>
      </c>
      <c r="F354" s="70">
        <v>2.6950000000000001E-5</v>
      </c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</row>
    <row r="355" spans="1:441" s="5" customFormat="1">
      <c r="A355" s="36" t="s">
        <v>90</v>
      </c>
      <c r="B355" s="37" t="s">
        <v>453</v>
      </c>
      <c r="C355" s="68">
        <v>13343.75</v>
      </c>
      <c r="D355" s="69">
        <v>6.3800000000000006E-5</v>
      </c>
      <c r="E355" s="69">
        <v>7.2300000000000002E-6</v>
      </c>
      <c r="F355" s="70">
        <v>5.6450000000000003E-5</v>
      </c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</row>
    <row r="356" spans="1:441" s="5" customFormat="1">
      <c r="A356" s="36" t="s">
        <v>92</v>
      </c>
      <c r="B356" s="37" t="s">
        <v>454</v>
      </c>
      <c r="C356" s="68">
        <v>0</v>
      </c>
      <c r="D356" s="69">
        <v>4.9599999999999999E-5</v>
      </c>
      <c r="E356" s="69">
        <v>0</v>
      </c>
      <c r="F356" s="70">
        <v>4.3149999999999999E-5</v>
      </c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</row>
    <row r="357" spans="1:441" s="5" customFormat="1">
      <c r="A357" s="36" t="s">
        <v>93</v>
      </c>
      <c r="B357" s="37" t="s">
        <v>455</v>
      </c>
      <c r="C357" s="68">
        <v>74008.55</v>
      </c>
      <c r="D357" s="69">
        <v>3.9900000000000001E-5</v>
      </c>
      <c r="E357" s="69">
        <v>4.0120000000000002E-5</v>
      </c>
      <c r="F357" s="70">
        <v>3.9929999999999999E-5</v>
      </c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</row>
    <row r="358" spans="1:441">
      <c r="A358" s="36" t="s">
        <v>94</v>
      </c>
      <c r="B358" s="37" t="s">
        <v>164</v>
      </c>
      <c r="C358" s="68">
        <v>116918.61</v>
      </c>
      <c r="D358" s="69">
        <v>1.56E-5</v>
      </c>
      <c r="E358" s="69">
        <v>6.3369999999999998E-5</v>
      </c>
      <c r="F358" s="70">
        <v>2.181E-5</v>
      </c>
    </row>
    <row r="359" spans="1:441">
      <c r="A359" s="36" t="s">
        <v>95</v>
      </c>
      <c r="B359" s="37" t="s">
        <v>456</v>
      </c>
      <c r="C359" s="68">
        <v>78931.320000000007</v>
      </c>
      <c r="D359" s="69">
        <v>7.5099999999999996E-5</v>
      </c>
      <c r="E359" s="69">
        <v>4.278E-5</v>
      </c>
      <c r="F359" s="70">
        <v>7.0900000000000002E-5</v>
      </c>
    </row>
    <row r="360" spans="1:441">
      <c r="A360" s="36" t="s">
        <v>96</v>
      </c>
      <c r="B360" s="37" t="s">
        <v>165</v>
      </c>
      <c r="C360" s="68">
        <v>150051.54</v>
      </c>
      <c r="D360" s="69">
        <v>1.071E-4</v>
      </c>
      <c r="E360" s="69">
        <v>8.1329999999999996E-5</v>
      </c>
      <c r="F360" s="70">
        <v>1.0375E-4</v>
      </c>
    </row>
    <row r="361" spans="1:441">
      <c r="A361" s="36" t="s">
        <v>97</v>
      </c>
      <c r="B361" s="37" t="s">
        <v>166</v>
      </c>
      <c r="C361" s="68">
        <v>85144.44</v>
      </c>
      <c r="D361" s="69">
        <v>1.6670000000000001E-4</v>
      </c>
      <c r="E361" s="69">
        <v>4.6149999999999997E-5</v>
      </c>
      <c r="F361" s="70">
        <v>1.5103E-4</v>
      </c>
    </row>
    <row r="362" spans="1:441">
      <c r="A362" s="36" t="s">
        <v>98</v>
      </c>
      <c r="B362" s="37" t="s">
        <v>167</v>
      </c>
      <c r="C362" s="68">
        <v>96066.66</v>
      </c>
      <c r="D362" s="69">
        <v>5.4299999999999998E-5</v>
      </c>
      <c r="E362" s="69">
        <v>5.2070000000000001E-5</v>
      </c>
      <c r="F362" s="70">
        <v>5.401E-5</v>
      </c>
    </row>
    <row r="363" spans="1:441" ht="13.5" thickBot="1">
      <c r="A363" s="53"/>
      <c r="B363" s="53"/>
      <c r="C363" s="53"/>
      <c r="D363" s="53"/>
      <c r="E363" s="53"/>
      <c r="F363" s="57"/>
    </row>
    <row r="364" spans="1:441" ht="13.5" thickBot="1">
      <c r="A364" s="41" t="s">
        <v>487</v>
      </c>
      <c r="B364" s="58" t="s">
        <v>491</v>
      </c>
      <c r="C364" s="49">
        <f>SUM(C185:C363)</f>
        <v>339499894.29999977</v>
      </c>
      <c r="D364" s="50">
        <f t="shared" ref="D364:F364" si="4">SUM(D185:D363)</f>
        <v>0.17733910000000006</v>
      </c>
      <c r="E364" s="50">
        <f t="shared" si="4"/>
        <v>0.1840219099999999</v>
      </c>
      <c r="F364" s="50">
        <f t="shared" si="4"/>
        <v>0.17820795999999997</v>
      </c>
    </row>
    <row r="365" spans="1:441" ht="13.5" thickBot="1">
      <c r="A365" s="53"/>
      <c r="B365" s="53"/>
      <c r="C365" s="53"/>
      <c r="D365" s="53"/>
      <c r="E365" s="53"/>
      <c r="F365" s="57"/>
    </row>
    <row r="366" spans="1:441" ht="13.5" thickBot="1">
      <c r="A366" s="41" t="s">
        <v>99</v>
      </c>
      <c r="B366" s="58"/>
      <c r="C366" s="49">
        <f>C364+C183+C49+C14</f>
        <v>1844888298.4200001</v>
      </c>
      <c r="D366" s="50">
        <f>D364+D183+D49+D14</f>
        <v>1.0000000000000002</v>
      </c>
      <c r="E366" s="50">
        <f>E364+E183+E49+E14</f>
        <v>0.99999999999999989</v>
      </c>
      <c r="F366" s="50">
        <v>1</v>
      </c>
    </row>
    <row r="368" spans="1:441">
      <c r="A368" s="1" t="s">
        <v>492</v>
      </c>
    </row>
    <row r="369" spans="1:1">
      <c r="A369" s="1" t="s">
        <v>495</v>
      </c>
    </row>
    <row r="370" spans="1:1">
      <c r="A370" s="1" t="s">
        <v>526</v>
      </c>
    </row>
    <row r="371" spans="1:1">
      <c r="A371" s="1" t="str">
        <f>"                     For example, for agency "&amp;$A$51&amp;", "&amp;TEXT($D$51,"0.000000%")&amp;" = "&amp;TEXT($C$51,"0,000")&amp;" / "&amp;TEXT($C$183,"0,000")&amp;" x "&amp;TEXT($D$183,"0.000000%")</f>
        <v xml:space="preserve">                     For example, for agency 31030, 3.659636% = 65,196,266 / 1,388,373,866 x 77.933030%</v>
      </c>
    </row>
    <row r="372" spans="1:1">
      <c r="A372" s="1" t="s">
        <v>527</v>
      </c>
    </row>
    <row r="373" spans="1:1">
      <c r="A373" s="1" t="str">
        <f>"                     For example, for agency "&amp;$A$51&amp;", "&amp;TEXT($E$51,"0.000000%")&amp;" = "&amp;TEXT($C$51,"0,000")&amp;" / "&amp;TEXT($C$366,"0,000")</f>
        <v xml:space="preserve">                     For example, for agency 31030, 3.533887% = 65,196,266 / 1,844,888,298</v>
      </c>
    </row>
    <row r="374" spans="1:1">
      <c r="A374" s="1" t="s">
        <v>493</v>
      </c>
    </row>
    <row r="375" spans="1:1">
      <c r="A375" s="1" t="s">
        <v>525</v>
      </c>
    </row>
    <row r="376" spans="1:1">
      <c r="A376" s="1" t="s">
        <v>524</v>
      </c>
    </row>
  </sheetData>
  <sortState xmlns:xlrd2="http://schemas.microsoft.com/office/spreadsheetml/2017/richdata2" ref="A178:F353">
    <sortCondition ref="A178:A353"/>
  </sortState>
  <conditionalFormatting sqref="A11:F12">
    <cfRule type="expression" dxfId="7" priority="7">
      <formula>NOT(INT(ROW(A11)/2)=ROW(A11)/2)</formula>
    </cfRule>
  </conditionalFormatting>
  <conditionalFormatting sqref="A16:F47">
    <cfRule type="expression" dxfId="6" priority="5">
      <formula>NOT(INT(ROW(A16)/2)=ROW(A16)/2)</formula>
    </cfRule>
  </conditionalFormatting>
  <conditionalFormatting sqref="A51:F181">
    <cfRule type="expression" dxfId="5" priority="9">
      <formula>NOT(INT(ROW(A51)/2)=ROW(A51)/2)</formula>
    </cfRule>
  </conditionalFormatting>
  <conditionalFormatting sqref="A185:F362">
    <cfRule type="expression" dxfId="4" priority="1">
      <formula>NOT(INT(ROW(A185)/2)=ROW(A185)/2)</formula>
    </cfRule>
  </conditionalFormatting>
  <pageMargins left="0.75" right="0.75" top="0.75" bottom="1.25" header="0.3" footer="0.3"/>
  <pageSetup scale="70" firstPageNumber="42" fitToHeight="0" orientation="portrait" useFirstPageNumber="1" r:id="rId1"/>
  <headerFooter scaleWithDoc="0">
    <oddHeader>&amp;L&amp;"-,Bold"&amp;13Appendix C: Proportionate Share Calculation - KERS Non-Hazardous Pension Plan</oddHeader>
    <oddFooter xml:space="preserve">&amp;L&amp;G&amp;R&amp;7Kentucky Employees Retirement System
Accounting Disclosure Information as of June 30, 2024
Page &amp;P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45B70-24BE-4D0C-9541-6A33A2EE6109}">
  <dimension ref="A1:PZ383"/>
  <sheetViews>
    <sheetView tabSelected="1"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6.7109375" style="1" customWidth="1"/>
    <col min="4" max="6" width="14.7109375" style="1" customWidth="1"/>
    <col min="7" max="7" width="14.7109375" style="6" customWidth="1"/>
    <col min="8" max="397" width="9.140625" style="5"/>
    <col min="398" max="16384" width="9.140625" style="1"/>
  </cols>
  <sheetData>
    <row r="1" spans="1:442" ht="23.25">
      <c r="A1" s="2" t="s">
        <v>499</v>
      </c>
      <c r="B1" s="2"/>
    </row>
    <row r="4" spans="1:442">
      <c r="C4" s="6"/>
      <c r="D4" s="10" t="s">
        <v>481</v>
      </c>
      <c r="E4" s="6"/>
      <c r="F4" s="10"/>
    </row>
    <row r="5" spans="1:442">
      <c r="C5" s="10" t="s">
        <v>519</v>
      </c>
      <c r="D5" s="10" t="s">
        <v>482</v>
      </c>
      <c r="E5" s="10" t="s">
        <v>519</v>
      </c>
      <c r="F5" s="10" t="s">
        <v>519</v>
      </c>
      <c r="G5" s="10"/>
    </row>
    <row r="6" spans="1:442">
      <c r="C6" s="10" t="s">
        <v>508</v>
      </c>
      <c r="D6" s="48" t="s">
        <v>483</v>
      </c>
      <c r="E6" s="10" t="s">
        <v>501</v>
      </c>
      <c r="F6" s="10" t="s">
        <v>508</v>
      </c>
      <c r="G6" s="10" t="s">
        <v>519</v>
      </c>
    </row>
    <row r="7" spans="1:442">
      <c r="A7" s="10" t="s">
        <v>18</v>
      </c>
      <c r="B7" s="10"/>
      <c r="C7" s="10" t="s">
        <v>31</v>
      </c>
      <c r="D7" s="10" t="s">
        <v>484</v>
      </c>
      <c r="E7" s="10" t="s">
        <v>31</v>
      </c>
      <c r="F7" s="10" t="s">
        <v>31</v>
      </c>
      <c r="G7" s="10" t="s">
        <v>31</v>
      </c>
    </row>
    <row r="8" spans="1:442" ht="13.5" thickBot="1">
      <c r="A8" s="40" t="s">
        <v>30</v>
      </c>
      <c r="B8" s="40" t="s">
        <v>109</v>
      </c>
      <c r="C8" s="41" t="s">
        <v>500</v>
      </c>
      <c r="D8" s="41" t="s">
        <v>485</v>
      </c>
      <c r="E8" s="41" t="s">
        <v>502</v>
      </c>
      <c r="F8" s="41" t="s">
        <v>502</v>
      </c>
      <c r="G8" s="41" t="s">
        <v>502</v>
      </c>
    </row>
    <row r="9" spans="1:442">
      <c r="A9" s="17">
        <v>-1</v>
      </c>
      <c r="B9" s="17">
        <v>-2</v>
      </c>
      <c r="C9" s="17">
        <v>-3</v>
      </c>
      <c r="D9" s="17">
        <v>-4</v>
      </c>
      <c r="E9" s="17">
        <v>-5</v>
      </c>
      <c r="F9" s="17">
        <v>-6</v>
      </c>
      <c r="G9" s="17">
        <v>-7</v>
      </c>
    </row>
    <row r="10" spans="1:442" ht="15">
      <c r="A10" s="19"/>
      <c r="B10" s="19"/>
    </row>
    <row r="11" spans="1:442" s="35" customFormat="1">
      <c r="A11" s="36">
        <v>10005</v>
      </c>
      <c r="B11" s="37" t="s">
        <v>307</v>
      </c>
      <c r="C11" s="27">
        <v>0</v>
      </c>
      <c r="D11" s="28">
        <v>0</v>
      </c>
      <c r="E11" s="27">
        <v>140893.97</v>
      </c>
      <c r="F11" s="63">
        <v>0</v>
      </c>
      <c r="G11" s="64">
        <f>E11+F11</f>
        <v>140893.97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</row>
    <row r="12" spans="1:442" s="35" customFormat="1">
      <c r="A12" s="36">
        <v>10010</v>
      </c>
      <c r="B12" s="37" t="s">
        <v>308</v>
      </c>
      <c r="C12" s="27">
        <v>18070764</v>
      </c>
      <c r="D12" s="28">
        <v>1.8250499999999999E-2</v>
      </c>
      <c r="E12" s="27">
        <v>2082563.66</v>
      </c>
      <c r="F12" s="63">
        <v>16464273.080400001</v>
      </c>
      <c r="G12" s="64">
        <f>E12+F12</f>
        <v>18546836.740400001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</row>
    <row r="13" spans="1:442" s="5" customFormat="1" ht="13.5" thickBot="1">
      <c r="A13" s="53"/>
      <c r="B13" s="53"/>
      <c r="C13" s="53"/>
      <c r="D13" s="53"/>
      <c r="E13" s="53"/>
      <c r="F13" s="54"/>
      <c r="G13" s="49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</row>
    <row r="14" spans="1:442" s="5" customFormat="1" ht="13.5" thickBot="1">
      <c r="A14" s="41" t="s">
        <v>487</v>
      </c>
      <c r="B14" s="58" t="s">
        <v>489</v>
      </c>
      <c r="C14" s="49">
        <f>SUM(C11:C13)</f>
        <v>18070764</v>
      </c>
      <c r="D14" s="50">
        <f t="shared" ref="D14:G14" si="0">SUM(D11:D13)</f>
        <v>1.8250499999999999E-2</v>
      </c>
      <c r="E14" s="49">
        <f t="shared" si="0"/>
        <v>2223457.63</v>
      </c>
      <c r="F14" s="49">
        <f t="shared" si="0"/>
        <v>16464273.080400001</v>
      </c>
      <c r="G14" s="49">
        <f t="shared" si="0"/>
        <v>18687730.7104</v>
      </c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</row>
    <row r="15" spans="1:442" ht="15">
      <c r="A15" s="19"/>
      <c r="B15" s="19"/>
      <c r="F15" s="5"/>
      <c r="G15" s="20"/>
    </row>
    <row r="16" spans="1:442" s="35" customFormat="1">
      <c r="A16" s="36">
        <v>7716</v>
      </c>
      <c r="B16" s="37" t="s">
        <v>465</v>
      </c>
      <c r="C16" s="27">
        <v>0</v>
      </c>
      <c r="D16" s="28">
        <v>0</v>
      </c>
      <c r="E16" s="27">
        <v>11595.759999999998</v>
      </c>
      <c r="F16" s="63">
        <v>0</v>
      </c>
      <c r="G16" s="64">
        <v>11595.759999999998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</row>
    <row r="17" spans="1:397" s="35" customFormat="1">
      <c r="A17" s="36">
        <v>7718</v>
      </c>
      <c r="B17" s="37" t="s">
        <v>263</v>
      </c>
      <c r="C17" s="27">
        <v>0</v>
      </c>
      <c r="D17" s="28">
        <v>0</v>
      </c>
      <c r="E17" s="27">
        <v>12738.41</v>
      </c>
      <c r="F17" s="63">
        <v>0</v>
      </c>
      <c r="G17" s="64">
        <v>12738.41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</row>
    <row r="18" spans="1:397" s="35" customFormat="1">
      <c r="A18" s="36">
        <v>7720</v>
      </c>
      <c r="B18" s="37" t="s">
        <v>264</v>
      </c>
      <c r="C18" s="27">
        <v>0</v>
      </c>
      <c r="D18" s="28">
        <v>0</v>
      </c>
      <c r="E18" s="27">
        <v>5742.96</v>
      </c>
      <c r="F18" s="63">
        <v>0</v>
      </c>
      <c r="G18" s="64">
        <v>5742.96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</row>
    <row r="19" spans="1:397" s="35" customFormat="1">
      <c r="A19" s="36">
        <v>7724</v>
      </c>
      <c r="B19" s="37" t="s">
        <v>265</v>
      </c>
      <c r="C19" s="27">
        <v>0</v>
      </c>
      <c r="D19" s="28">
        <v>0</v>
      </c>
      <c r="E19" s="27">
        <v>3491.71</v>
      </c>
      <c r="F19" s="63">
        <v>0</v>
      </c>
      <c r="G19" s="64">
        <v>3491.71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</row>
    <row r="20" spans="1:397" s="35" customFormat="1">
      <c r="A20" s="36">
        <v>7725</v>
      </c>
      <c r="B20" s="37" t="s">
        <v>266</v>
      </c>
      <c r="C20" s="27">
        <v>0</v>
      </c>
      <c r="D20" s="28">
        <v>0</v>
      </c>
      <c r="E20" s="27">
        <v>1643.73</v>
      </c>
      <c r="F20" s="63">
        <v>0</v>
      </c>
      <c r="G20" s="64">
        <v>1643.73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</row>
    <row r="21" spans="1:397" s="35" customFormat="1">
      <c r="A21" s="36">
        <v>7727</v>
      </c>
      <c r="B21" s="37" t="s">
        <v>267</v>
      </c>
      <c r="C21" s="27">
        <v>0</v>
      </c>
      <c r="D21" s="28">
        <v>0</v>
      </c>
      <c r="E21" s="27">
        <v>921.5</v>
      </c>
      <c r="F21" s="63">
        <v>0</v>
      </c>
      <c r="G21" s="64">
        <v>921.5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</row>
    <row r="22" spans="1:397" s="35" customFormat="1">
      <c r="A22" s="36">
        <v>7730</v>
      </c>
      <c r="B22" s="37" t="s">
        <v>268</v>
      </c>
      <c r="C22" s="27">
        <v>0</v>
      </c>
      <c r="D22" s="28">
        <v>0</v>
      </c>
      <c r="E22" s="27">
        <v>8234.619999999999</v>
      </c>
      <c r="F22" s="63">
        <v>0</v>
      </c>
      <c r="G22" s="64">
        <v>8234.619999999999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</row>
    <row r="23" spans="1:397" s="35" customFormat="1">
      <c r="A23" s="36">
        <v>7734</v>
      </c>
      <c r="B23" s="37" t="s">
        <v>269</v>
      </c>
      <c r="C23" s="27">
        <v>0</v>
      </c>
      <c r="D23" s="28">
        <v>0</v>
      </c>
      <c r="E23" s="27">
        <v>12909.61</v>
      </c>
      <c r="F23" s="63">
        <v>0</v>
      </c>
      <c r="G23" s="64">
        <v>12909.61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</row>
    <row r="24" spans="1:397" s="35" customFormat="1">
      <c r="A24" s="36">
        <v>7741</v>
      </c>
      <c r="B24" s="37" t="s">
        <v>271</v>
      </c>
      <c r="C24" s="27">
        <v>0</v>
      </c>
      <c r="D24" s="28">
        <v>0</v>
      </c>
      <c r="E24" s="27">
        <v>4693.37</v>
      </c>
      <c r="F24" s="63">
        <v>0</v>
      </c>
      <c r="G24" s="64">
        <v>4693.37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</row>
    <row r="25" spans="1:397" s="35" customFormat="1">
      <c r="A25" s="36">
        <v>7743</v>
      </c>
      <c r="B25" s="37" t="s">
        <v>272</v>
      </c>
      <c r="C25" s="27">
        <v>0</v>
      </c>
      <c r="D25" s="28">
        <v>0</v>
      </c>
      <c r="E25" s="27">
        <v>3465.7</v>
      </c>
      <c r="F25" s="63">
        <v>0</v>
      </c>
      <c r="G25" s="64">
        <v>3465.7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</row>
    <row r="26" spans="1:397" s="35" customFormat="1">
      <c r="A26" s="36">
        <v>7747</v>
      </c>
      <c r="B26" s="37" t="s">
        <v>273</v>
      </c>
      <c r="C26" s="27">
        <v>0</v>
      </c>
      <c r="D26" s="28">
        <v>0</v>
      </c>
      <c r="E26" s="27">
        <v>14398.13</v>
      </c>
      <c r="F26" s="63">
        <v>0</v>
      </c>
      <c r="G26" s="64">
        <v>14398.13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</row>
    <row r="27" spans="1:397" s="35" customFormat="1">
      <c r="A27" s="36">
        <v>7751</v>
      </c>
      <c r="B27" s="37" t="s">
        <v>275</v>
      </c>
      <c r="C27" s="27">
        <v>0</v>
      </c>
      <c r="D27" s="28">
        <v>0</v>
      </c>
      <c r="E27" s="27">
        <v>2720.21</v>
      </c>
      <c r="F27" s="63">
        <v>0</v>
      </c>
      <c r="G27" s="64">
        <v>2720.21</v>
      </c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</row>
    <row r="28" spans="1:397" s="35" customFormat="1">
      <c r="A28" s="36">
        <v>7752</v>
      </c>
      <c r="B28" s="37" t="s">
        <v>462</v>
      </c>
      <c r="C28" s="27">
        <v>0</v>
      </c>
      <c r="D28" s="28">
        <v>0</v>
      </c>
      <c r="E28" s="27">
        <v>8208.91</v>
      </c>
      <c r="F28" s="63">
        <v>0</v>
      </c>
      <c r="G28" s="64">
        <v>8208.91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</row>
    <row r="29" spans="1:397" s="35" customFormat="1">
      <c r="A29" s="36">
        <v>7753</v>
      </c>
      <c r="B29" s="37" t="s">
        <v>276</v>
      </c>
      <c r="C29" s="27">
        <v>0</v>
      </c>
      <c r="D29" s="28">
        <v>0</v>
      </c>
      <c r="E29" s="27">
        <v>4342.37</v>
      </c>
      <c r="F29" s="63">
        <v>0</v>
      </c>
      <c r="G29" s="64">
        <v>4342.37</v>
      </c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</row>
    <row r="30" spans="1:397" s="35" customFormat="1">
      <c r="A30" s="36">
        <v>7756</v>
      </c>
      <c r="B30" s="37" t="s">
        <v>277</v>
      </c>
      <c r="C30" s="27">
        <v>0</v>
      </c>
      <c r="D30" s="28">
        <v>0</v>
      </c>
      <c r="E30" s="27">
        <v>33046.46</v>
      </c>
      <c r="F30" s="63">
        <v>0</v>
      </c>
      <c r="G30" s="64">
        <v>33046.46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</row>
    <row r="31" spans="1:397" s="35" customFormat="1">
      <c r="A31" s="36">
        <v>7757</v>
      </c>
      <c r="B31" s="37" t="s">
        <v>278</v>
      </c>
      <c r="C31" s="27">
        <v>0</v>
      </c>
      <c r="D31" s="28">
        <v>0</v>
      </c>
      <c r="E31" s="27">
        <v>5236.96</v>
      </c>
      <c r="F31" s="63">
        <v>0</v>
      </c>
      <c r="G31" s="64">
        <v>5236.96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</row>
    <row r="32" spans="1:397" s="35" customFormat="1">
      <c r="A32" s="36">
        <v>7759</v>
      </c>
      <c r="B32" s="37" t="s">
        <v>279</v>
      </c>
      <c r="C32" s="27">
        <v>0</v>
      </c>
      <c r="D32" s="28">
        <v>0</v>
      </c>
      <c r="E32" s="27">
        <v>14917.21</v>
      </c>
      <c r="F32" s="63">
        <v>0</v>
      </c>
      <c r="G32" s="64">
        <v>14917.21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</row>
    <row r="33" spans="1:442" s="35" customFormat="1">
      <c r="A33" s="36">
        <v>7763</v>
      </c>
      <c r="B33" s="37" t="s">
        <v>280</v>
      </c>
      <c r="C33" s="27">
        <v>0</v>
      </c>
      <c r="D33" s="28">
        <v>0</v>
      </c>
      <c r="E33" s="27">
        <v>5563.25</v>
      </c>
      <c r="F33" s="63">
        <v>0</v>
      </c>
      <c r="G33" s="64">
        <v>5563.25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</row>
    <row r="34" spans="1:442" s="35" customFormat="1">
      <c r="A34" s="36">
        <v>7773</v>
      </c>
      <c r="B34" s="37" t="s">
        <v>281</v>
      </c>
      <c r="C34" s="27">
        <v>0</v>
      </c>
      <c r="D34" s="28">
        <v>0</v>
      </c>
      <c r="E34" s="27">
        <v>9809.14</v>
      </c>
      <c r="F34" s="63">
        <v>0</v>
      </c>
      <c r="G34" s="64">
        <v>9809.14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</row>
    <row r="35" spans="1:442" s="35" customFormat="1">
      <c r="A35" s="36">
        <v>7776</v>
      </c>
      <c r="B35" s="37" t="s">
        <v>282</v>
      </c>
      <c r="C35" s="27">
        <v>0</v>
      </c>
      <c r="D35" s="28">
        <v>0</v>
      </c>
      <c r="E35" s="27">
        <v>8784.9699999999993</v>
      </c>
      <c r="F35" s="63">
        <v>0</v>
      </c>
      <c r="G35" s="64">
        <v>8784.9699999999993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</row>
    <row r="36" spans="1:442" s="35" customFormat="1">
      <c r="A36" s="36">
        <v>7782</v>
      </c>
      <c r="B36" s="37" t="s">
        <v>284</v>
      </c>
      <c r="C36" s="27">
        <v>0</v>
      </c>
      <c r="D36" s="28">
        <v>0</v>
      </c>
      <c r="E36" s="27">
        <v>8260.83</v>
      </c>
      <c r="F36" s="63">
        <v>0</v>
      </c>
      <c r="G36" s="64">
        <v>8260.83</v>
      </c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</row>
    <row r="37" spans="1:442" s="35" customFormat="1">
      <c r="A37" s="36">
        <v>7790</v>
      </c>
      <c r="B37" s="37" t="s">
        <v>285</v>
      </c>
      <c r="C37" s="27">
        <v>0</v>
      </c>
      <c r="D37" s="28">
        <v>0</v>
      </c>
      <c r="E37" s="27">
        <v>4693.3100000000004</v>
      </c>
      <c r="F37" s="63">
        <v>0</v>
      </c>
      <c r="G37" s="64">
        <v>4693.3100000000004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</row>
    <row r="38" spans="1:442" s="35" customFormat="1">
      <c r="A38" s="36">
        <v>7793</v>
      </c>
      <c r="B38" s="37" t="s">
        <v>287</v>
      </c>
      <c r="C38" s="27">
        <v>0</v>
      </c>
      <c r="D38" s="28">
        <v>0</v>
      </c>
      <c r="E38" s="27">
        <v>7573.62</v>
      </c>
      <c r="F38" s="63">
        <v>0</v>
      </c>
      <c r="G38" s="64">
        <v>7573.62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</row>
    <row r="39" spans="1:442" s="35" customFormat="1">
      <c r="A39" s="36">
        <v>7794</v>
      </c>
      <c r="B39" s="37" t="s">
        <v>288</v>
      </c>
      <c r="C39" s="27">
        <v>0</v>
      </c>
      <c r="D39" s="28">
        <v>0</v>
      </c>
      <c r="E39" s="27">
        <v>2597.9499999999998</v>
      </c>
      <c r="F39" s="63">
        <v>0</v>
      </c>
      <c r="G39" s="64">
        <v>2597.9499999999998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</row>
    <row r="40" spans="1:442" s="35" customFormat="1">
      <c r="A40" s="36">
        <v>7798</v>
      </c>
      <c r="B40" s="37" t="s">
        <v>289</v>
      </c>
      <c r="C40" s="27">
        <v>0</v>
      </c>
      <c r="D40" s="28">
        <v>0</v>
      </c>
      <c r="E40" s="27">
        <v>8145.88</v>
      </c>
      <c r="F40" s="63">
        <v>0</v>
      </c>
      <c r="G40" s="64">
        <v>8145.88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</row>
    <row r="41" spans="1:442" s="35" customFormat="1">
      <c r="A41" s="36">
        <v>7805</v>
      </c>
      <c r="B41" s="37" t="s">
        <v>291</v>
      </c>
      <c r="C41" s="27">
        <v>0</v>
      </c>
      <c r="D41" s="28">
        <v>0</v>
      </c>
      <c r="E41" s="27">
        <v>8925.73</v>
      </c>
      <c r="F41" s="63">
        <v>0</v>
      </c>
      <c r="G41" s="64">
        <v>8925.73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</row>
    <row r="42" spans="1:442" s="35" customFormat="1">
      <c r="A42" s="36">
        <v>7807</v>
      </c>
      <c r="B42" s="37" t="s">
        <v>292</v>
      </c>
      <c r="C42" s="27">
        <v>0</v>
      </c>
      <c r="D42" s="28">
        <v>0</v>
      </c>
      <c r="E42" s="27">
        <v>2954.91</v>
      </c>
      <c r="F42" s="63">
        <v>0</v>
      </c>
      <c r="G42" s="64">
        <v>2954.91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</row>
    <row r="43" spans="1:442" s="35" customFormat="1">
      <c r="A43" s="36">
        <v>7814</v>
      </c>
      <c r="B43" s="37" t="s">
        <v>293</v>
      </c>
      <c r="C43" s="27">
        <v>0</v>
      </c>
      <c r="D43" s="28">
        <v>0</v>
      </c>
      <c r="E43" s="27">
        <v>11864.04</v>
      </c>
      <c r="F43" s="63">
        <v>0</v>
      </c>
      <c r="G43" s="64">
        <v>11864.04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</row>
    <row r="44" spans="1:442" s="35" customFormat="1">
      <c r="A44" s="36">
        <v>7820</v>
      </c>
      <c r="B44" s="37" t="s">
        <v>296</v>
      </c>
      <c r="C44" s="27">
        <v>0</v>
      </c>
      <c r="D44" s="28">
        <v>0</v>
      </c>
      <c r="E44" s="27">
        <v>2650.88</v>
      </c>
      <c r="F44" s="63">
        <v>0</v>
      </c>
      <c r="G44" s="64">
        <v>2650.88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</row>
    <row r="45" spans="1:442" s="35" customFormat="1">
      <c r="A45" s="36">
        <v>7821</v>
      </c>
      <c r="B45" s="37" t="s">
        <v>297</v>
      </c>
      <c r="C45" s="27">
        <v>0</v>
      </c>
      <c r="D45" s="28">
        <v>0</v>
      </c>
      <c r="E45" s="27">
        <v>7002.5300000000007</v>
      </c>
      <c r="F45" s="63">
        <v>0</v>
      </c>
      <c r="G45" s="64">
        <v>7002.5300000000007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</row>
    <row r="46" spans="1:442" s="35" customFormat="1">
      <c r="A46" s="36">
        <v>20020</v>
      </c>
      <c r="B46" s="37" t="s">
        <v>309</v>
      </c>
      <c r="C46" s="27">
        <v>0</v>
      </c>
      <c r="D46" s="28">
        <v>0</v>
      </c>
      <c r="E46" s="27">
        <v>16421.21</v>
      </c>
      <c r="F46" s="63">
        <v>0</v>
      </c>
      <c r="G46" s="64">
        <v>16421.21</v>
      </c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</row>
    <row r="47" spans="1:442" s="35" customFormat="1">
      <c r="A47" s="36">
        <v>20025</v>
      </c>
      <c r="B47" s="37" t="s">
        <v>129</v>
      </c>
      <c r="C47" s="27">
        <v>24833112</v>
      </c>
      <c r="D47" s="28">
        <v>2.5080100000000001E-2</v>
      </c>
      <c r="E47" s="27">
        <v>6673282.1000000006</v>
      </c>
      <c r="F47" s="63">
        <v>22625448.343200002</v>
      </c>
      <c r="G47" s="64">
        <v>29298730.443200003</v>
      </c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</row>
    <row r="48" spans="1:442" s="5" customFormat="1" ht="13.5" thickBot="1">
      <c r="A48" s="53"/>
      <c r="B48" s="53"/>
      <c r="C48" s="53"/>
      <c r="D48" s="53"/>
      <c r="E48" s="53"/>
      <c r="F48" s="54"/>
      <c r="G48" s="49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</row>
    <row r="49" spans="1:442" s="5" customFormat="1" ht="13.5" thickBot="1">
      <c r="A49" s="41" t="s">
        <v>487</v>
      </c>
      <c r="B49" s="58" t="s">
        <v>490</v>
      </c>
      <c r="C49" s="49">
        <f>SUM(C16:C48)</f>
        <v>24833112</v>
      </c>
      <c r="D49" s="50">
        <f t="shared" ref="D49:G49" si="1">SUM(D16:D48)</f>
        <v>2.5080100000000001E-2</v>
      </c>
      <c r="E49" s="49">
        <f t="shared" si="1"/>
        <v>6926837.9700000007</v>
      </c>
      <c r="F49" s="49">
        <f t="shared" si="1"/>
        <v>22625448.343200002</v>
      </c>
      <c r="G49" s="49">
        <f t="shared" si="1"/>
        <v>29552286.313200004</v>
      </c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</row>
    <row r="50" spans="1:442" ht="15">
      <c r="A50" s="19"/>
      <c r="B50" s="19"/>
      <c r="F50" s="5"/>
      <c r="G50" s="20"/>
    </row>
    <row r="51" spans="1:442" s="35" customFormat="1">
      <c r="A51" s="36">
        <v>31030</v>
      </c>
      <c r="B51" s="37" t="s">
        <v>116</v>
      </c>
      <c r="C51" s="27">
        <v>36254339.857383706</v>
      </c>
      <c r="D51" s="28">
        <v>3.6596360000000001E-2</v>
      </c>
      <c r="E51" s="27">
        <v>5098365.8900000006</v>
      </c>
      <c r="F51" s="63">
        <v>33031329.044062294</v>
      </c>
      <c r="G51" s="64">
        <v>38129694.934062295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</row>
    <row r="52" spans="1:442" s="35" customFormat="1">
      <c r="A52" s="36">
        <v>31035</v>
      </c>
      <c r="B52" s="37" t="s">
        <v>310</v>
      </c>
      <c r="C52" s="27">
        <v>6448277.5365936616</v>
      </c>
      <c r="D52" s="28">
        <v>6.5091100000000002E-3</v>
      </c>
      <c r="E52" s="27">
        <v>903068.60000000009</v>
      </c>
      <c r="F52" s="63">
        <v>5875025.6635904852</v>
      </c>
      <c r="G52" s="64">
        <v>6778094.2635904849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</row>
    <row r="53" spans="1:442" s="35" customFormat="1">
      <c r="A53" s="36">
        <v>31040</v>
      </c>
      <c r="B53" s="37" t="s">
        <v>117</v>
      </c>
      <c r="C53" s="27">
        <v>5862860.3094343953</v>
      </c>
      <c r="D53" s="28">
        <v>5.9181700000000004E-3</v>
      </c>
      <c r="E53" s="27">
        <v>824477.55</v>
      </c>
      <c r="F53" s="63">
        <v>5341652.0279256776</v>
      </c>
      <c r="G53" s="64">
        <v>6166129.5779256774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</row>
    <row r="54" spans="1:442" s="35" customFormat="1">
      <c r="A54" s="36">
        <v>31045</v>
      </c>
      <c r="B54" s="37" t="s">
        <v>311</v>
      </c>
      <c r="C54" s="27">
        <v>5552399.1715533193</v>
      </c>
      <c r="D54" s="28">
        <v>5.6047800000000002E-3</v>
      </c>
      <c r="E54" s="27">
        <v>1172372.8700000001</v>
      </c>
      <c r="F54" s="63">
        <v>5058790.885202229</v>
      </c>
      <c r="G54" s="64">
        <v>6231163.7552022291</v>
      </c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</row>
    <row r="55" spans="1:442" s="35" customFormat="1">
      <c r="A55" s="36">
        <v>31066</v>
      </c>
      <c r="B55" s="37" t="s">
        <v>312</v>
      </c>
      <c r="C55" s="27">
        <v>404929.92791374848</v>
      </c>
      <c r="D55" s="28">
        <v>4.0874999999999999E-4</v>
      </c>
      <c r="E55" s="27">
        <v>56944.56</v>
      </c>
      <c r="F55" s="63">
        <v>368931.65732221626</v>
      </c>
      <c r="G55" s="64">
        <v>425876.21732221625</v>
      </c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</row>
    <row r="56" spans="1:442" s="35" customFormat="1">
      <c r="A56" s="36">
        <v>31070</v>
      </c>
      <c r="B56" s="37" t="s">
        <v>313</v>
      </c>
      <c r="C56" s="27">
        <v>1198840.2501891686</v>
      </c>
      <c r="D56" s="28">
        <v>1.2101499999999999E-3</v>
      </c>
      <c r="E56" s="27">
        <v>169197.64</v>
      </c>
      <c r="F56" s="63">
        <v>1092263.3519473516</v>
      </c>
      <c r="G56" s="64">
        <v>1261460.9919473515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</row>
    <row r="57" spans="1:442" s="35" customFormat="1">
      <c r="A57" s="36">
        <v>31074</v>
      </c>
      <c r="B57" s="37" t="s">
        <v>314</v>
      </c>
      <c r="C57" s="27">
        <v>20184263.495206587</v>
      </c>
      <c r="D57" s="28">
        <v>2.0374679999999999E-2</v>
      </c>
      <c r="E57" s="27">
        <v>2838457.91</v>
      </c>
      <c r="F57" s="63">
        <v>18389882.470482722</v>
      </c>
      <c r="G57" s="64">
        <v>21228340.380482722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</row>
    <row r="58" spans="1:442" s="35" customFormat="1">
      <c r="A58" s="36">
        <v>31076</v>
      </c>
      <c r="B58" s="37" t="s">
        <v>315</v>
      </c>
      <c r="C58" s="27">
        <v>40725.796541979696</v>
      </c>
      <c r="D58" s="28">
        <v>4.1109999999999998E-5</v>
      </c>
      <c r="E58" s="27">
        <v>5726.71</v>
      </c>
      <c r="F58" s="63">
        <v>37105.273229397702</v>
      </c>
      <c r="G58" s="64">
        <v>42831.983229397702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</row>
    <row r="59" spans="1:442" s="35" customFormat="1">
      <c r="A59" s="36">
        <v>31082</v>
      </c>
      <c r="B59" s="37" t="s">
        <v>316</v>
      </c>
      <c r="C59" s="27">
        <v>631581.71557707945</v>
      </c>
      <c r="D59" s="28">
        <v>6.3754000000000003E-4</v>
      </c>
      <c r="E59" s="27">
        <v>88817.73000000001</v>
      </c>
      <c r="F59" s="63">
        <v>575434.1010622771</v>
      </c>
      <c r="G59" s="64">
        <v>664251.83106227708</v>
      </c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</row>
    <row r="60" spans="1:442" s="35" customFormat="1">
      <c r="A60" s="36">
        <v>31085</v>
      </c>
      <c r="B60" s="37" t="s">
        <v>317</v>
      </c>
      <c r="C60" s="27">
        <v>305785.24978382076</v>
      </c>
      <c r="D60" s="28">
        <v>3.0866999999999998E-4</v>
      </c>
      <c r="E60" s="27">
        <v>43001.649999999994</v>
      </c>
      <c r="F60" s="63">
        <v>278600.94107803912</v>
      </c>
      <c r="G60" s="64">
        <v>321602.59107803914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</row>
    <row r="61" spans="1:442" s="35" customFormat="1">
      <c r="A61" s="36">
        <v>31094</v>
      </c>
      <c r="B61" s="37" t="s">
        <v>319</v>
      </c>
      <c r="C61" s="27">
        <v>660885.26852555329</v>
      </c>
      <c r="D61" s="28">
        <v>6.6712E-4</v>
      </c>
      <c r="E61" s="27">
        <v>92938.72</v>
      </c>
      <c r="F61" s="63">
        <v>602132.56815363164</v>
      </c>
      <c r="G61" s="64">
        <v>695071.28815363161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</row>
    <row r="62" spans="1:442" s="35" customFormat="1">
      <c r="A62" s="36">
        <v>31095</v>
      </c>
      <c r="B62" s="37" t="s">
        <v>118</v>
      </c>
      <c r="C62" s="27">
        <v>9567451.5329954438</v>
      </c>
      <c r="D62" s="28">
        <v>9.6577099999999999E-3</v>
      </c>
      <c r="E62" s="27">
        <v>1349910.5</v>
      </c>
      <c r="F62" s="63">
        <v>8716905.0917121489</v>
      </c>
      <c r="G62" s="64">
        <v>10066815.591712149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</row>
    <row r="63" spans="1:442" s="35" customFormat="1">
      <c r="A63" s="36">
        <v>31097</v>
      </c>
      <c r="B63" s="37" t="s">
        <v>471</v>
      </c>
      <c r="C63" s="27">
        <v>73774.022585288927</v>
      </c>
      <c r="D63" s="28">
        <v>7.4469999999999997E-5</v>
      </c>
      <c r="E63" s="27">
        <v>10375.25</v>
      </c>
      <c r="F63" s="63">
        <v>67215.511977456743</v>
      </c>
      <c r="G63" s="64">
        <v>77590.761977456743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</row>
    <row r="64" spans="1:442" s="35" customFormat="1">
      <c r="A64" s="36">
        <v>31110</v>
      </c>
      <c r="B64" s="37" t="s">
        <v>320</v>
      </c>
      <c r="C64" s="27">
        <v>0</v>
      </c>
      <c r="D64" s="28">
        <v>0</v>
      </c>
      <c r="E64" s="27">
        <v>0</v>
      </c>
      <c r="F64" s="63">
        <v>0</v>
      </c>
      <c r="G64" s="64">
        <v>0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</row>
    <row r="65" spans="1:397" s="35" customFormat="1">
      <c r="A65" s="36">
        <v>31112</v>
      </c>
      <c r="B65" s="37" t="s">
        <v>321</v>
      </c>
      <c r="C65" s="27">
        <v>1725878.2219308037</v>
      </c>
      <c r="D65" s="28">
        <v>1.74216E-3</v>
      </c>
      <c r="E65" s="27">
        <v>365190.16</v>
      </c>
      <c r="F65" s="63">
        <v>1572447.6480011554</v>
      </c>
      <c r="G65" s="64">
        <v>1937637.8080011553</v>
      </c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</row>
    <row r="66" spans="1:397" s="35" customFormat="1">
      <c r="A66" s="36">
        <v>31120</v>
      </c>
      <c r="B66" s="37" t="s">
        <v>322</v>
      </c>
      <c r="C66" s="27">
        <v>1098952.5813658214</v>
      </c>
      <c r="D66" s="28">
        <v>1.10932E-3</v>
      </c>
      <c r="E66" s="27">
        <v>154539.18</v>
      </c>
      <c r="F66" s="63">
        <v>1001255.6968824</v>
      </c>
      <c r="G66" s="64">
        <v>1155794.8768823999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</row>
    <row r="67" spans="1:397" s="35" customFormat="1">
      <c r="A67" s="36">
        <v>31125</v>
      </c>
      <c r="B67" s="37" t="s">
        <v>323</v>
      </c>
      <c r="C67" s="27">
        <v>925152.19836108002</v>
      </c>
      <c r="D67" s="28">
        <v>9.3388E-4</v>
      </c>
      <c r="E67" s="27">
        <v>130101.52</v>
      </c>
      <c r="F67" s="63">
        <v>842906.16792678006</v>
      </c>
      <c r="G67" s="64">
        <v>973007.68792678008</v>
      </c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</row>
    <row r="68" spans="1:397" s="35" customFormat="1">
      <c r="A68" s="36">
        <v>31136</v>
      </c>
      <c r="B68" s="37" t="s">
        <v>325</v>
      </c>
      <c r="C68" s="27">
        <v>89475.892572892393</v>
      </c>
      <c r="D68" s="28">
        <v>9.0320000000000003E-5</v>
      </c>
      <c r="E68" s="27">
        <v>12582.54</v>
      </c>
      <c r="F68" s="63">
        <v>81521.485723162259</v>
      </c>
      <c r="G68" s="64">
        <v>94104.025723162253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</row>
    <row r="69" spans="1:397" s="35" customFormat="1">
      <c r="A69" s="36">
        <v>31137</v>
      </c>
      <c r="B69" s="37" t="s">
        <v>326</v>
      </c>
      <c r="C69" s="27">
        <v>518993.85916754417</v>
      </c>
      <c r="D69" s="28">
        <v>5.2388999999999995E-4</v>
      </c>
      <c r="E69" s="27">
        <v>72984.84</v>
      </c>
      <c r="F69" s="63">
        <v>472855.3050875495</v>
      </c>
      <c r="G69" s="64">
        <v>545840.14508754946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</row>
    <row r="70" spans="1:397" s="35" customFormat="1">
      <c r="A70" s="36">
        <v>31150</v>
      </c>
      <c r="B70" s="37" t="s">
        <v>327</v>
      </c>
      <c r="C70" s="27">
        <v>136789.5399298603</v>
      </c>
      <c r="D70" s="28">
        <v>1.3808000000000001E-4</v>
      </c>
      <c r="E70" s="27">
        <v>19236.71</v>
      </c>
      <c r="F70" s="63">
        <v>124628.94983009572</v>
      </c>
      <c r="G70" s="64">
        <v>143865.65983009571</v>
      </c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</row>
    <row r="71" spans="1:397" s="35" customFormat="1">
      <c r="A71" s="36">
        <v>31165</v>
      </c>
      <c r="B71" s="37" t="s">
        <v>329</v>
      </c>
      <c r="C71" s="27">
        <v>63808.040750885724</v>
      </c>
      <c r="D71" s="28">
        <v>6.4410000000000002E-5</v>
      </c>
      <c r="E71" s="27">
        <v>8973.5499999999993</v>
      </c>
      <c r="F71" s="63">
        <v>58135.505928131985</v>
      </c>
      <c r="G71" s="64">
        <v>67109.055928131987</v>
      </c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</row>
    <row r="72" spans="1:397" s="35" customFormat="1">
      <c r="A72" s="36">
        <v>31179</v>
      </c>
      <c r="B72" s="37" t="s">
        <v>523</v>
      </c>
      <c r="C72" s="27">
        <v>262939.45312995015</v>
      </c>
      <c r="D72" s="28">
        <v>2.6541999999999999E-4</v>
      </c>
      <c r="E72" s="27">
        <v>36976.33</v>
      </c>
      <c r="F72" s="63">
        <v>239564.1357466976</v>
      </c>
      <c r="G72" s="64">
        <v>276540.46574669762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</row>
    <row r="73" spans="1:397" s="35" customFormat="1">
      <c r="A73" s="36">
        <v>31180</v>
      </c>
      <c r="B73" s="37" t="s">
        <v>331</v>
      </c>
      <c r="C73" s="27">
        <v>148875.52187615444</v>
      </c>
      <c r="D73" s="28">
        <v>1.5028E-4</v>
      </c>
      <c r="E73" s="27">
        <v>20936.5</v>
      </c>
      <c r="F73" s="63">
        <v>135640.48798136431</v>
      </c>
      <c r="G73" s="64">
        <v>156576.98798136431</v>
      </c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</row>
    <row r="74" spans="1:397" s="35" customFormat="1">
      <c r="A74" s="36">
        <v>31185</v>
      </c>
      <c r="B74" s="37" t="s">
        <v>332</v>
      </c>
      <c r="C74" s="27">
        <v>336971.04582229123</v>
      </c>
      <c r="D74" s="28">
        <v>3.4015E-4</v>
      </c>
      <c r="E74" s="27">
        <v>47388.06</v>
      </c>
      <c r="F74" s="63">
        <v>307014.31984868954</v>
      </c>
      <c r="G74" s="64">
        <v>354402.37984868954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</row>
    <row r="75" spans="1:397" s="35" customFormat="1">
      <c r="A75" s="36">
        <v>31190</v>
      </c>
      <c r="B75" s="37" t="s">
        <v>333</v>
      </c>
      <c r="C75" s="27">
        <v>124515.33367456649</v>
      </c>
      <c r="D75" s="28">
        <v>1.2569E-4</v>
      </c>
      <c r="E75" s="27">
        <v>17510.509999999998</v>
      </c>
      <c r="F75" s="63">
        <v>113445.92051089753</v>
      </c>
      <c r="G75" s="64">
        <v>130956.43051089752</v>
      </c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</row>
    <row r="76" spans="1:397" s="35" customFormat="1">
      <c r="A76" s="36">
        <v>31200</v>
      </c>
      <c r="B76" s="37" t="s">
        <v>334</v>
      </c>
      <c r="C76" s="27">
        <v>92170.472154361254</v>
      </c>
      <c r="D76" s="28">
        <v>9.3040000000000004E-5</v>
      </c>
      <c r="E76" s="27">
        <v>12962.17</v>
      </c>
      <c r="F76" s="63">
        <v>83976.517179838542</v>
      </c>
      <c r="G76" s="64">
        <v>96938.68717983854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</row>
    <row r="77" spans="1:397" s="35" customFormat="1">
      <c r="A77" s="36">
        <v>31205</v>
      </c>
      <c r="B77" s="37" t="s">
        <v>335</v>
      </c>
      <c r="C77" s="27">
        <v>15642.43073212988</v>
      </c>
      <c r="D77" s="28">
        <v>1.579E-5</v>
      </c>
      <c r="E77" s="27">
        <v>2200.35</v>
      </c>
      <c r="F77" s="63">
        <v>14251.818640043533</v>
      </c>
      <c r="G77" s="64">
        <v>16452.168640043532</v>
      </c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</row>
    <row r="78" spans="1:397" s="35" customFormat="1">
      <c r="A78" s="36">
        <v>31215</v>
      </c>
      <c r="B78" s="37" t="s">
        <v>336</v>
      </c>
      <c r="C78" s="27">
        <v>75735.518015916998</v>
      </c>
      <c r="D78" s="28">
        <v>7.6450000000000002E-5</v>
      </c>
      <c r="E78" s="27">
        <v>10650.46</v>
      </c>
      <c r="F78" s="63">
        <v>69002.630464301983</v>
      </c>
      <c r="G78" s="64">
        <v>79653.090464301989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</row>
    <row r="79" spans="1:397" s="35" customFormat="1">
      <c r="A79" s="36">
        <v>31225</v>
      </c>
      <c r="B79" s="37" t="s">
        <v>337</v>
      </c>
      <c r="C79" s="27">
        <v>407089.55419595516</v>
      </c>
      <c r="D79" s="28">
        <v>4.1093E-4</v>
      </c>
      <c r="E79" s="27">
        <v>57248.320000000007</v>
      </c>
      <c r="F79" s="63">
        <v>370899.29282793478</v>
      </c>
      <c r="G79" s="64">
        <v>428147.61282793479</v>
      </c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</row>
    <row r="80" spans="1:397" s="35" customFormat="1">
      <c r="A80" s="36">
        <v>31245</v>
      </c>
      <c r="B80" s="37" t="s">
        <v>338</v>
      </c>
      <c r="C80" s="27">
        <v>550377.7860575933</v>
      </c>
      <c r="D80" s="28">
        <v>5.5557000000000002E-4</v>
      </c>
      <c r="E80" s="27">
        <v>77397.75</v>
      </c>
      <c r="F80" s="63">
        <v>501449.20087707328</v>
      </c>
      <c r="G80" s="64">
        <v>578846.95087707322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</row>
    <row r="81" spans="1:397" s="35" customFormat="1">
      <c r="A81" s="36">
        <v>31250</v>
      </c>
      <c r="B81" s="37" t="s">
        <v>339</v>
      </c>
      <c r="C81" s="27">
        <v>2128737.6824455559</v>
      </c>
      <c r="D81" s="28">
        <v>2.1488200000000001E-3</v>
      </c>
      <c r="E81" s="27">
        <v>299357.98</v>
      </c>
      <c r="F81" s="63">
        <v>1939492.9024761461</v>
      </c>
      <c r="G81" s="64">
        <v>2238850.8824761463</v>
      </c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</row>
    <row r="82" spans="1:397" s="35" customFormat="1">
      <c r="A82" s="36">
        <v>31260</v>
      </c>
      <c r="B82" s="37" t="s">
        <v>340</v>
      </c>
      <c r="C82" s="27">
        <v>47303.740814388977</v>
      </c>
      <c r="D82" s="28">
        <v>4.7750000000000002E-5</v>
      </c>
      <c r="E82" s="27">
        <v>6652.37</v>
      </c>
      <c r="F82" s="63">
        <v>43098.4382559898</v>
      </c>
      <c r="G82" s="64">
        <v>49750.808255989803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</row>
    <row r="83" spans="1:397" s="35" customFormat="1">
      <c r="A83" s="36">
        <v>31263</v>
      </c>
      <c r="B83" s="37" t="s">
        <v>341</v>
      </c>
      <c r="C83" s="27">
        <v>57953.274086738318</v>
      </c>
      <c r="D83" s="28">
        <v>5.8499999999999999E-5</v>
      </c>
      <c r="E83" s="27">
        <v>8149.41</v>
      </c>
      <c r="F83" s="63">
        <v>52801.228020427283</v>
      </c>
      <c r="G83" s="64">
        <v>60950.638020427286</v>
      </c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</row>
    <row r="84" spans="1:397" s="35" customFormat="1">
      <c r="A84" s="36">
        <v>31268</v>
      </c>
      <c r="B84" s="37" t="s">
        <v>342</v>
      </c>
      <c r="C84" s="27">
        <v>208116.64649815363</v>
      </c>
      <c r="D84" s="28">
        <v>2.1007999999999999E-4</v>
      </c>
      <c r="E84" s="27">
        <v>29267.31</v>
      </c>
      <c r="F84" s="63">
        <v>189615.07662446777</v>
      </c>
      <c r="G84" s="64">
        <v>218882.38662446776</v>
      </c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</row>
    <row r="85" spans="1:397" s="35" customFormat="1">
      <c r="A85" s="36">
        <v>31270</v>
      </c>
      <c r="B85" s="37" t="s">
        <v>343</v>
      </c>
      <c r="C85" s="27">
        <v>678211.8114961012</v>
      </c>
      <c r="D85" s="28">
        <v>6.8460999999999999E-4</v>
      </c>
      <c r="E85" s="27">
        <v>95374.53</v>
      </c>
      <c r="F85" s="63">
        <v>617918.78145409783</v>
      </c>
      <c r="G85" s="64">
        <v>713293.31145409786</v>
      </c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</row>
    <row r="86" spans="1:397" s="35" customFormat="1">
      <c r="A86" s="36">
        <v>31275</v>
      </c>
      <c r="B86" s="37" t="s">
        <v>344</v>
      </c>
      <c r="C86" s="27">
        <v>110636.26752148606</v>
      </c>
      <c r="D86" s="28">
        <v>1.1168E-4</v>
      </c>
      <c r="E86" s="27">
        <v>15558.79</v>
      </c>
      <c r="F86" s="63">
        <v>100800.70333882596</v>
      </c>
      <c r="G86" s="64">
        <v>116359.49333882597</v>
      </c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</row>
    <row r="87" spans="1:397" s="35" customFormat="1">
      <c r="A87" s="36">
        <v>31290</v>
      </c>
      <c r="B87" s="37" t="s">
        <v>346</v>
      </c>
      <c r="C87" s="27">
        <v>374189.9262913299</v>
      </c>
      <c r="D87" s="28">
        <v>3.7772000000000001E-4</v>
      </c>
      <c r="E87" s="27">
        <v>52621.67</v>
      </c>
      <c r="F87" s="63">
        <v>340924.44184403069</v>
      </c>
      <c r="G87" s="64">
        <v>393546.11184403067</v>
      </c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</row>
    <row r="88" spans="1:397" s="35" customFormat="1">
      <c r="A88" s="36">
        <v>31345</v>
      </c>
      <c r="B88" s="37" t="s">
        <v>347</v>
      </c>
      <c r="C88" s="27">
        <v>87385.612088738228</v>
      </c>
      <c r="D88" s="28">
        <v>8.8209999999999997E-5</v>
      </c>
      <c r="E88" s="27">
        <v>12289.31</v>
      </c>
      <c r="F88" s="63">
        <v>79617.031174049407</v>
      </c>
      <c r="G88" s="64">
        <v>91906.341174049405</v>
      </c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</row>
    <row r="89" spans="1:397" s="35" customFormat="1">
      <c r="A89" s="36">
        <v>31354</v>
      </c>
      <c r="B89" s="37" t="s">
        <v>348</v>
      </c>
      <c r="C89" s="27">
        <v>162467.29829444588</v>
      </c>
      <c r="D89" s="28">
        <v>1.64E-4</v>
      </c>
      <c r="E89" s="27">
        <v>22847.23</v>
      </c>
      <c r="F89" s="63">
        <v>148023.95547606965</v>
      </c>
      <c r="G89" s="64">
        <v>170871.18547606966</v>
      </c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</row>
    <row r="90" spans="1:397" s="35" customFormat="1">
      <c r="A90" s="36">
        <v>31370</v>
      </c>
      <c r="B90" s="37" t="s">
        <v>349</v>
      </c>
      <c r="C90" s="27">
        <v>612739.47159195528</v>
      </c>
      <c r="D90" s="28">
        <v>6.1852000000000001E-4</v>
      </c>
      <c r="E90" s="27">
        <v>86168.39</v>
      </c>
      <c r="F90" s="63">
        <v>558266.93256743043</v>
      </c>
      <c r="G90" s="64">
        <v>644435.32256743044</v>
      </c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</row>
    <row r="91" spans="1:397" s="35" customFormat="1">
      <c r="A91" s="36">
        <v>31415</v>
      </c>
      <c r="B91" s="37" t="s">
        <v>352</v>
      </c>
      <c r="C91" s="27">
        <v>1277626.9833193962</v>
      </c>
      <c r="D91" s="28">
        <v>1.2896800000000001E-3</v>
      </c>
      <c r="E91" s="27">
        <v>179669.83000000002</v>
      </c>
      <c r="F91" s="63">
        <v>1164045.9445023017</v>
      </c>
      <c r="G91" s="64">
        <v>1343715.7745023018</v>
      </c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</row>
    <row r="92" spans="1:397" s="35" customFormat="1">
      <c r="A92" s="36">
        <v>31765</v>
      </c>
      <c r="B92" s="37" t="s">
        <v>353</v>
      </c>
      <c r="C92" s="27">
        <v>810592.93997833785</v>
      </c>
      <c r="D92" s="28">
        <v>8.1824000000000003E-4</v>
      </c>
      <c r="E92" s="27">
        <v>113990.99</v>
      </c>
      <c r="F92" s="63">
        <v>738531.22761426365</v>
      </c>
      <c r="G92" s="64">
        <v>852522.21761426365</v>
      </c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</row>
    <row r="93" spans="1:397" s="35" customFormat="1">
      <c r="A93" s="36">
        <v>35605</v>
      </c>
      <c r="B93" s="37" t="s">
        <v>354</v>
      </c>
      <c r="C93" s="27">
        <v>2496290.2252090033</v>
      </c>
      <c r="D93" s="28">
        <v>2.5198400000000002E-3</v>
      </c>
      <c r="E93" s="27">
        <v>351045.74</v>
      </c>
      <c r="F93" s="63">
        <v>2274370.0241879229</v>
      </c>
      <c r="G93" s="64">
        <v>2625415.7641879227</v>
      </c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</row>
    <row r="94" spans="1:397" s="35" customFormat="1">
      <c r="A94" s="36">
        <v>35607</v>
      </c>
      <c r="B94" s="37" t="s">
        <v>355</v>
      </c>
      <c r="C94" s="27">
        <v>1382289.6056657876</v>
      </c>
      <c r="D94" s="28">
        <v>1.39533E-3</v>
      </c>
      <c r="E94" s="27">
        <v>194386.98</v>
      </c>
      <c r="F94" s="63">
        <v>1259404.059722099</v>
      </c>
      <c r="G94" s="64">
        <v>1453791.039722099</v>
      </c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</row>
    <row r="95" spans="1:397" s="35" customFormat="1">
      <c r="A95" s="36">
        <v>35609</v>
      </c>
      <c r="B95" s="37" t="s">
        <v>356</v>
      </c>
      <c r="C95" s="27">
        <v>980698.18260113837</v>
      </c>
      <c r="D95" s="28">
        <v>9.8995000000000007E-4</v>
      </c>
      <c r="E95" s="27">
        <v>137913.18</v>
      </c>
      <c r="F95" s="63">
        <v>893514.11416789715</v>
      </c>
      <c r="G95" s="64">
        <v>1031427.2941678972</v>
      </c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</row>
    <row r="96" spans="1:397" s="35" customFormat="1">
      <c r="A96" s="36">
        <v>35615</v>
      </c>
      <c r="B96" s="37" t="s">
        <v>119</v>
      </c>
      <c r="C96" s="27">
        <v>860947.89590703719</v>
      </c>
      <c r="D96" s="28">
        <v>8.6907E-4</v>
      </c>
      <c r="E96" s="27">
        <v>121072.72</v>
      </c>
      <c r="F96" s="63">
        <v>784409.62796090159</v>
      </c>
      <c r="G96" s="64">
        <v>905482.34796090156</v>
      </c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</row>
    <row r="97" spans="1:397" s="35" customFormat="1">
      <c r="A97" s="36">
        <v>35616</v>
      </c>
      <c r="B97" s="37" t="s">
        <v>357</v>
      </c>
      <c r="C97" s="27">
        <v>983065.8462775026</v>
      </c>
      <c r="D97" s="28">
        <v>9.9233999999999998E-4</v>
      </c>
      <c r="E97" s="27">
        <v>138245.43</v>
      </c>
      <c r="F97" s="63">
        <v>895671.29254343268</v>
      </c>
      <c r="G97" s="64">
        <v>1033916.7225434326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</row>
    <row r="98" spans="1:397" s="35" customFormat="1">
      <c r="A98" s="36">
        <v>35617</v>
      </c>
      <c r="B98" s="37" t="s">
        <v>358</v>
      </c>
      <c r="C98" s="27">
        <v>1098298.749555612</v>
      </c>
      <c r="D98" s="28">
        <v>1.10866E-3</v>
      </c>
      <c r="E98" s="27">
        <v>154450.62</v>
      </c>
      <c r="F98" s="63">
        <v>1000659.990720118</v>
      </c>
      <c r="G98" s="64">
        <v>1155110.610720118</v>
      </c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</row>
    <row r="99" spans="1:397" s="35" customFormat="1">
      <c r="A99" s="36">
        <v>35618</v>
      </c>
      <c r="B99" s="37" t="s">
        <v>359</v>
      </c>
      <c r="C99" s="27">
        <v>1317748.4807640612</v>
      </c>
      <c r="D99" s="28">
        <v>1.33018E-3</v>
      </c>
      <c r="E99" s="27">
        <v>185311.19</v>
      </c>
      <c r="F99" s="63">
        <v>1200600.6408241361</v>
      </c>
      <c r="G99" s="64">
        <v>1385911.830824136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</row>
    <row r="100" spans="1:397" s="35" customFormat="1">
      <c r="A100" s="36">
        <v>35619</v>
      </c>
      <c r="B100" s="37" t="s">
        <v>360</v>
      </c>
      <c r="C100" s="27">
        <v>799170.69638483191</v>
      </c>
      <c r="D100" s="28">
        <v>8.0670999999999998E-4</v>
      </c>
      <c r="E100" s="27">
        <v>291890.57</v>
      </c>
      <c r="F100" s="63">
        <v>728124.42147622036</v>
      </c>
      <c r="G100" s="64">
        <v>1020014.9914762203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</row>
    <row r="101" spans="1:397" s="35" customFormat="1">
      <c r="A101" s="36">
        <v>35625</v>
      </c>
      <c r="B101" s="37" t="s">
        <v>361</v>
      </c>
      <c r="C101" s="27">
        <v>119365318.44948411</v>
      </c>
      <c r="D101" s="28">
        <v>0.12049139999999998</v>
      </c>
      <c r="E101" s="27">
        <v>16912577.380000003</v>
      </c>
      <c r="F101" s="63">
        <v>108753741.63932498</v>
      </c>
      <c r="G101" s="64">
        <v>125666319.01932499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</row>
    <row r="102" spans="1:397" s="35" customFormat="1">
      <c r="A102" s="36">
        <v>35628</v>
      </c>
      <c r="B102" s="37" t="s">
        <v>362</v>
      </c>
      <c r="C102" s="27">
        <v>409486.93750005605</v>
      </c>
      <c r="D102" s="28">
        <v>4.1334999999999999E-4</v>
      </c>
      <c r="E102" s="27">
        <v>57585.4</v>
      </c>
      <c r="F102" s="63">
        <v>373083.54875630105</v>
      </c>
      <c r="G102" s="64">
        <v>430668.94875630108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</row>
    <row r="103" spans="1:397" s="35" customFormat="1">
      <c r="A103" s="36">
        <v>35630</v>
      </c>
      <c r="B103" s="37" t="s">
        <v>363</v>
      </c>
      <c r="C103" s="27">
        <v>5734699.3680907823</v>
      </c>
      <c r="D103" s="28">
        <v>5.7888000000000002E-3</v>
      </c>
      <c r="E103" s="27">
        <v>806455.45000000007</v>
      </c>
      <c r="F103" s="63">
        <v>5224884.5942675117</v>
      </c>
      <c r="G103" s="64">
        <v>6031340.0442675119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</row>
    <row r="104" spans="1:397" s="35" customFormat="1">
      <c r="A104" s="36">
        <v>36635</v>
      </c>
      <c r="B104" s="37" t="s">
        <v>364</v>
      </c>
      <c r="C104" s="27">
        <v>2912592.8640033626</v>
      </c>
      <c r="D104" s="28">
        <v>2.9400699999999999E-3</v>
      </c>
      <c r="E104" s="27">
        <v>409590.24</v>
      </c>
      <c r="F104" s="63">
        <v>2653663.3583934638</v>
      </c>
      <c r="G104" s="64">
        <v>3063253.5983934635</v>
      </c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</row>
    <row r="105" spans="1:397" s="35" customFormat="1">
      <c r="A105" s="36">
        <v>39075</v>
      </c>
      <c r="B105" s="37" t="s">
        <v>365</v>
      </c>
      <c r="C105" s="27">
        <v>204877.20707484361</v>
      </c>
      <c r="D105" s="28">
        <v>2.0681000000000001E-4</v>
      </c>
      <c r="E105" s="27">
        <v>28811.4</v>
      </c>
      <c r="F105" s="63">
        <v>186663.62336589003</v>
      </c>
      <c r="G105" s="64">
        <v>215475.02336589003</v>
      </c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</row>
    <row r="106" spans="1:397" s="35" customFormat="1">
      <c r="A106" s="36">
        <v>39079</v>
      </c>
      <c r="B106" s="37" t="s">
        <v>120</v>
      </c>
      <c r="C106" s="27">
        <v>7819214.2444639979</v>
      </c>
      <c r="D106" s="28">
        <v>7.8929800000000008E-3</v>
      </c>
      <c r="E106" s="27">
        <v>1102303.77</v>
      </c>
      <c r="F106" s="63">
        <v>7124086.0981311491</v>
      </c>
      <c r="G106" s="64">
        <v>8226389.8681311496</v>
      </c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</row>
    <row r="107" spans="1:397" s="35" customFormat="1">
      <c r="A107" s="36">
        <v>39084</v>
      </c>
      <c r="B107" s="37" t="s">
        <v>366</v>
      </c>
      <c r="C107" s="27">
        <v>217349.54418171602</v>
      </c>
      <c r="D107" s="28">
        <v>2.1939999999999999E-4</v>
      </c>
      <c r="E107" s="27">
        <v>30564.539999999997</v>
      </c>
      <c r="F107" s="63">
        <v>198027.16970396147</v>
      </c>
      <c r="G107" s="64">
        <v>228591.70970396147</v>
      </c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</row>
    <row r="108" spans="1:397" s="35" customFormat="1">
      <c r="A108" s="36">
        <v>39103</v>
      </c>
      <c r="B108" s="37" t="s">
        <v>367</v>
      </c>
      <c r="C108" s="27">
        <v>18358834.426900122</v>
      </c>
      <c r="D108" s="28">
        <v>1.8532030000000001E-2</v>
      </c>
      <c r="E108" s="27">
        <v>2581755.4500000002</v>
      </c>
      <c r="F108" s="63">
        <v>16726734.046348702</v>
      </c>
      <c r="G108" s="64">
        <v>19308489.496348701</v>
      </c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</row>
    <row r="109" spans="1:397" s="35" customFormat="1">
      <c r="A109" s="36">
        <v>39130</v>
      </c>
      <c r="B109" s="37" t="s">
        <v>368</v>
      </c>
      <c r="C109" s="27">
        <v>21034096.250340063</v>
      </c>
      <c r="D109" s="28">
        <v>2.1232529999999999E-2</v>
      </c>
      <c r="E109" s="27">
        <v>3081686.8099999996</v>
      </c>
      <c r="F109" s="63">
        <v>19164165.093684833</v>
      </c>
      <c r="G109" s="64">
        <v>22245851.903684832</v>
      </c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</row>
    <row r="110" spans="1:397" s="35" customFormat="1">
      <c r="A110" s="36">
        <v>39750</v>
      </c>
      <c r="B110" s="37" t="s">
        <v>369</v>
      </c>
      <c r="C110" s="27">
        <v>3736074.215876888</v>
      </c>
      <c r="D110" s="28">
        <v>3.7713199999999999E-3</v>
      </c>
      <c r="E110" s="27">
        <v>525393.81000000006</v>
      </c>
      <c r="F110" s="63">
        <v>3403937.2180854329</v>
      </c>
      <c r="G110" s="64">
        <v>3929331.0280854329</v>
      </c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</row>
    <row r="111" spans="1:397" s="35" customFormat="1">
      <c r="A111" s="36">
        <v>39758</v>
      </c>
      <c r="B111" s="37" t="s">
        <v>371</v>
      </c>
      <c r="C111" s="27">
        <v>2645522.3826179989</v>
      </c>
      <c r="D111" s="28">
        <v>2.6704799999999998E-3</v>
      </c>
      <c r="E111" s="27">
        <v>372033.04</v>
      </c>
      <c r="F111" s="63">
        <v>2410335.442803259</v>
      </c>
      <c r="G111" s="64">
        <v>2782368.482803259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</row>
    <row r="112" spans="1:397" s="35" customFormat="1">
      <c r="A112" s="36">
        <v>39785</v>
      </c>
      <c r="B112" s="37" t="s">
        <v>372</v>
      </c>
      <c r="C112" s="27">
        <v>6406026.1324945278</v>
      </c>
      <c r="D112" s="28">
        <v>6.4664600000000003E-3</v>
      </c>
      <c r="E112" s="27">
        <v>900861.08000000007</v>
      </c>
      <c r="F112" s="63">
        <v>5836530.4093157649</v>
      </c>
      <c r="G112" s="64">
        <v>6737391.489315765</v>
      </c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</row>
    <row r="113" spans="1:397" s="35" customFormat="1">
      <c r="A113" s="36">
        <v>50235</v>
      </c>
      <c r="B113" s="37" t="s">
        <v>373</v>
      </c>
      <c r="C113" s="27">
        <v>6321255.8476466266</v>
      </c>
      <c r="D113" s="28">
        <v>6.3808900000000002E-3</v>
      </c>
      <c r="E113" s="27">
        <v>888940.33</v>
      </c>
      <c r="F113" s="63">
        <v>5759296.2027908415</v>
      </c>
      <c r="G113" s="64">
        <v>6648236.5327908415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</row>
    <row r="114" spans="1:397" s="35" customFormat="1">
      <c r="A114" s="36">
        <v>50410</v>
      </c>
      <c r="B114" s="37" t="s">
        <v>374</v>
      </c>
      <c r="C114" s="27">
        <v>704791.06523536937</v>
      </c>
      <c r="D114" s="28">
        <v>7.1144000000000003E-4</v>
      </c>
      <c r="E114" s="27">
        <v>99113.32</v>
      </c>
      <c r="F114" s="63">
        <v>642135.13953594503</v>
      </c>
      <c r="G114" s="64">
        <v>741248.45953594497</v>
      </c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</row>
    <row r="115" spans="1:397" s="35" customFormat="1">
      <c r="A115" s="36">
        <v>50529</v>
      </c>
      <c r="B115" s="37" t="s">
        <v>375</v>
      </c>
      <c r="C115" s="27">
        <v>270993.47224661993</v>
      </c>
      <c r="D115" s="28">
        <v>2.7355000000000001E-4</v>
      </c>
      <c r="E115" s="27">
        <v>38109.14</v>
      </c>
      <c r="F115" s="63">
        <v>246902.15256389542</v>
      </c>
      <c r="G115" s="64">
        <v>285011.2925638954</v>
      </c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</row>
    <row r="116" spans="1:397" s="35" customFormat="1">
      <c r="A116" s="36">
        <v>50550</v>
      </c>
      <c r="B116" s="37" t="s">
        <v>376</v>
      </c>
      <c r="C116" s="27">
        <v>1084380.057232216</v>
      </c>
      <c r="D116" s="28">
        <v>1.09461E-3</v>
      </c>
      <c r="E116" s="27">
        <v>152493.49</v>
      </c>
      <c r="F116" s="63">
        <v>987978.67014427204</v>
      </c>
      <c r="G116" s="64">
        <v>1140472.160144272</v>
      </c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</row>
    <row r="117" spans="1:397" s="35" customFormat="1">
      <c r="A117" s="36">
        <v>50660</v>
      </c>
      <c r="B117" s="37" t="s">
        <v>121</v>
      </c>
      <c r="C117" s="27">
        <v>9135199.3606490083</v>
      </c>
      <c r="D117" s="28">
        <v>9.2213799999999995E-3</v>
      </c>
      <c r="E117" s="27">
        <v>1284669.55</v>
      </c>
      <c r="F117" s="63">
        <v>8323080.1374873118</v>
      </c>
      <c r="G117" s="64">
        <v>9607749.6874873117</v>
      </c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</row>
    <row r="118" spans="1:397" s="35" customFormat="1">
      <c r="A118" s="36">
        <v>50665</v>
      </c>
      <c r="B118" s="37" t="s">
        <v>122</v>
      </c>
      <c r="C118" s="27">
        <v>1555188.4932958465</v>
      </c>
      <c r="D118" s="28">
        <v>1.56986E-3</v>
      </c>
      <c r="E118" s="27">
        <v>218702.1</v>
      </c>
      <c r="F118" s="63">
        <v>1416932.2362418459</v>
      </c>
      <c r="G118" s="64">
        <v>1635634.336241846</v>
      </c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</row>
    <row r="119" spans="1:397" s="35" customFormat="1">
      <c r="A119" s="36">
        <v>50670</v>
      </c>
      <c r="B119" s="37" t="s">
        <v>123</v>
      </c>
      <c r="C119" s="27">
        <v>14722776.664900105</v>
      </c>
      <c r="D119" s="28">
        <v>1.486167E-2</v>
      </c>
      <c r="E119" s="27">
        <v>2072367.38</v>
      </c>
      <c r="F119" s="63">
        <v>13413921.819390487</v>
      </c>
      <c r="G119" s="64">
        <v>15486289.199390486</v>
      </c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</row>
    <row r="120" spans="1:397" s="35" customFormat="1">
      <c r="A120" s="36">
        <v>50850</v>
      </c>
      <c r="B120" s="37" t="s">
        <v>377</v>
      </c>
      <c r="C120" s="27">
        <v>736194.80521057628</v>
      </c>
      <c r="D120" s="28">
        <v>7.4313999999999999E-4</v>
      </c>
      <c r="E120" s="27">
        <v>103528.98999999999</v>
      </c>
      <c r="F120" s="63">
        <v>670747.08702735603</v>
      </c>
      <c r="G120" s="64">
        <v>774276.07702735602</v>
      </c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</row>
    <row r="121" spans="1:397" s="35" customFormat="1">
      <c r="A121" s="36">
        <v>50852</v>
      </c>
      <c r="B121" s="37" t="s">
        <v>378</v>
      </c>
      <c r="C121" s="27">
        <v>409288.8066484775</v>
      </c>
      <c r="D121" s="28">
        <v>4.1314999999999999E-4</v>
      </c>
      <c r="E121" s="27">
        <v>57557.31</v>
      </c>
      <c r="F121" s="63">
        <v>372903.03173742787</v>
      </c>
      <c r="G121" s="64">
        <v>430460.34173742787</v>
      </c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</row>
    <row r="122" spans="1:397" s="35" customFormat="1">
      <c r="A122" s="36">
        <v>50860</v>
      </c>
      <c r="B122" s="37" t="s">
        <v>379</v>
      </c>
      <c r="C122" s="27">
        <v>669751.62413369527</v>
      </c>
      <c r="D122" s="28">
        <v>6.7606999999999997E-4</v>
      </c>
      <c r="E122" s="27">
        <v>94185.06</v>
      </c>
      <c r="F122" s="63">
        <v>610210.7047482098</v>
      </c>
      <c r="G122" s="64">
        <v>704395.76474820985</v>
      </c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</row>
    <row r="123" spans="1:397" s="35" customFormat="1">
      <c r="A123" s="36">
        <v>51106</v>
      </c>
      <c r="B123" s="37" t="s">
        <v>509</v>
      </c>
      <c r="C123" s="27">
        <v>2908471.742290528</v>
      </c>
      <c r="D123" s="28">
        <v>2.9359099999999999E-3</v>
      </c>
      <c r="E123" s="27">
        <v>409011.18000000005</v>
      </c>
      <c r="F123" s="63">
        <v>2649908.6044009002</v>
      </c>
      <c r="G123" s="64">
        <v>3058919.7844009004</v>
      </c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</row>
    <row r="124" spans="1:397" s="35" customFormat="1">
      <c r="A124" s="36">
        <v>51107</v>
      </c>
      <c r="B124" s="37" t="s">
        <v>510</v>
      </c>
      <c r="C124" s="27">
        <v>4630268.4686788125</v>
      </c>
      <c r="D124" s="28">
        <v>4.6739499999999996E-3</v>
      </c>
      <c r="E124" s="27">
        <v>651142.77</v>
      </c>
      <c r="F124" s="63">
        <v>4218637.6018132661</v>
      </c>
      <c r="G124" s="64">
        <v>4869780.3718132656</v>
      </c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</row>
    <row r="125" spans="1:397" s="35" customFormat="1">
      <c r="A125" s="36">
        <v>51113</v>
      </c>
      <c r="B125" s="37" t="s">
        <v>409</v>
      </c>
      <c r="C125" s="27">
        <v>128963.37129250588</v>
      </c>
      <c r="D125" s="28">
        <v>1.3018E-4</v>
      </c>
      <c r="E125" s="27">
        <v>18136.099999999999</v>
      </c>
      <c r="F125" s="63">
        <v>117498.52758460211</v>
      </c>
      <c r="G125" s="64">
        <v>135634.6275846021</v>
      </c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</row>
    <row r="126" spans="1:397" s="35" customFormat="1">
      <c r="A126" s="36">
        <v>51114</v>
      </c>
      <c r="B126" s="37" t="s">
        <v>511</v>
      </c>
      <c r="C126" s="27">
        <v>488887.87627017713</v>
      </c>
      <c r="D126" s="28">
        <v>4.9350000000000002E-4</v>
      </c>
      <c r="E126" s="27">
        <v>68751.28</v>
      </c>
      <c r="F126" s="63">
        <v>445425.7440697584</v>
      </c>
      <c r="G126" s="64">
        <v>514177.02406975836</v>
      </c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</row>
    <row r="127" spans="1:397" s="35" customFormat="1">
      <c r="A127" s="36">
        <v>51142</v>
      </c>
      <c r="B127" s="37" t="s">
        <v>477</v>
      </c>
      <c r="C127" s="27">
        <v>5853132.0846218858</v>
      </c>
      <c r="D127" s="28">
        <v>5.9083499999999997E-3</v>
      </c>
      <c r="E127" s="27">
        <v>823108.87</v>
      </c>
      <c r="F127" s="63">
        <v>5332788.6422990002</v>
      </c>
      <c r="G127" s="64">
        <v>6155897.5122990003</v>
      </c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</row>
    <row r="128" spans="1:397" s="35" customFormat="1">
      <c r="A128" s="36">
        <v>51340</v>
      </c>
      <c r="B128" s="37" t="s">
        <v>381</v>
      </c>
      <c r="C128" s="27">
        <v>274639.07991566602</v>
      </c>
      <c r="D128" s="28">
        <v>2.7723E-4</v>
      </c>
      <c r="E128" s="27">
        <v>38621.96</v>
      </c>
      <c r="F128" s="63">
        <v>250223.66571116331</v>
      </c>
      <c r="G128" s="64">
        <v>288845.62571116333</v>
      </c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</row>
    <row r="129" spans="1:397" s="35" customFormat="1">
      <c r="A129" s="36">
        <v>51407</v>
      </c>
      <c r="B129" s="37" t="s">
        <v>382</v>
      </c>
      <c r="C129" s="27">
        <v>47630.656719493643</v>
      </c>
      <c r="D129" s="28">
        <v>4.808E-5</v>
      </c>
      <c r="E129" s="27">
        <v>6698.35</v>
      </c>
      <c r="F129" s="63">
        <v>43396.291337130657</v>
      </c>
      <c r="G129" s="64">
        <v>50094.641337130655</v>
      </c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</row>
    <row r="130" spans="1:397" s="35" customFormat="1">
      <c r="A130" s="36">
        <v>51507</v>
      </c>
      <c r="B130" s="37" t="s">
        <v>404</v>
      </c>
      <c r="C130" s="27">
        <v>5062946.6223561428</v>
      </c>
      <c r="D130" s="28">
        <v>5.1107100000000001E-3</v>
      </c>
      <c r="E130" s="27">
        <v>711988.48</v>
      </c>
      <c r="F130" s="63">
        <v>4612850.6676286822</v>
      </c>
      <c r="G130" s="64">
        <v>5324839.1476286817</v>
      </c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</row>
    <row r="131" spans="1:397" s="35" customFormat="1">
      <c r="A131" s="36">
        <v>51508</v>
      </c>
      <c r="B131" s="37" t="s">
        <v>512</v>
      </c>
      <c r="C131" s="27">
        <v>356863.38332078198</v>
      </c>
      <c r="D131" s="28">
        <v>3.6023000000000001E-4</v>
      </c>
      <c r="E131" s="27">
        <v>50184.29</v>
      </c>
      <c r="F131" s="63">
        <v>325138.22854356444</v>
      </c>
      <c r="G131" s="64">
        <v>375322.51854356442</v>
      </c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</row>
    <row r="132" spans="1:397" s="35" customFormat="1">
      <c r="A132" s="36">
        <v>51509</v>
      </c>
      <c r="B132" s="37" t="s">
        <v>513</v>
      </c>
      <c r="C132" s="27">
        <v>32156.637211205565</v>
      </c>
      <c r="D132" s="28">
        <v>3.2459999999999998E-5</v>
      </c>
      <c r="E132" s="27">
        <v>4521.82</v>
      </c>
      <c r="F132" s="63">
        <v>29297.912163129389</v>
      </c>
      <c r="G132" s="64">
        <v>33819.732163129389</v>
      </c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</row>
    <row r="133" spans="1:397" s="35" customFormat="1">
      <c r="A133" s="36">
        <v>51530</v>
      </c>
      <c r="B133" s="37" t="s">
        <v>383</v>
      </c>
      <c r="C133" s="27">
        <v>138473.65216827832</v>
      </c>
      <c r="D133" s="28">
        <v>1.3977999999999999E-4</v>
      </c>
      <c r="E133" s="27">
        <v>124162.04</v>
      </c>
      <c r="F133" s="63">
        <v>126163.34449051839</v>
      </c>
      <c r="G133" s="64">
        <v>250325.38449051837</v>
      </c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</row>
    <row r="134" spans="1:397" s="35" customFormat="1">
      <c r="A134" s="36">
        <v>51531</v>
      </c>
      <c r="B134" s="37" t="s">
        <v>384</v>
      </c>
      <c r="C134" s="27">
        <v>10529079.621132143</v>
      </c>
      <c r="D134" s="28">
        <v>1.062841E-2</v>
      </c>
      <c r="E134" s="27">
        <v>1557177.5</v>
      </c>
      <c r="F134" s="63">
        <v>9593044.4428134952</v>
      </c>
      <c r="G134" s="64">
        <v>11150221.942813495</v>
      </c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</row>
    <row r="135" spans="1:397" s="35" customFormat="1">
      <c r="A135" s="36">
        <v>51532</v>
      </c>
      <c r="B135" s="37" t="s">
        <v>385</v>
      </c>
      <c r="C135" s="27">
        <v>66680.938098775325</v>
      </c>
      <c r="D135" s="28">
        <v>6.7310000000000004E-5</v>
      </c>
      <c r="E135" s="27">
        <v>9377.73</v>
      </c>
      <c r="F135" s="63">
        <v>60753.002701794197</v>
      </c>
      <c r="G135" s="64">
        <v>70130.732701794201</v>
      </c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</row>
    <row r="136" spans="1:397" s="35" customFormat="1">
      <c r="A136" s="36">
        <v>51540</v>
      </c>
      <c r="B136" s="37" t="s">
        <v>386</v>
      </c>
      <c r="C136" s="27">
        <v>8464298.5775761586</v>
      </c>
      <c r="D136" s="28">
        <v>8.5441500000000004E-3</v>
      </c>
      <c r="E136" s="27">
        <v>1198225.73</v>
      </c>
      <c r="F136" s="63">
        <v>7711822.4340296378</v>
      </c>
      <c r="G136" s="64">
        <v>8910048.1640296374</v>
      </c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</row>
    <row r="137" spans="1:397" s="35" customFormat="1">
      <c r="A137" s="36">
        <v>51545</v>
      </c>
      <c r="B137" s="37" t="s">
        <v>387</v>
      </c>
      <c r="C137" s="27">
        <v>4082832.9257671619</v>
      </c>
      <c r="D137" s="28">
        <v>4.1213500000000002E-3</v>
      </c>
      <c r="E137" s="27">
        <v>574157.15</v>
      </c>
      <c r="F137" s="63">
        <v>3719869.0786664612</v>
      </c>
      <c r="G137" s="64">
        <v>4294026.2286664611</v>
      </c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</row>
    <row r="138" spans="1:397" s="35" customFormat="1">
      <c r="A138" s="36">
        <v>51555</v>
      </c>
      <c r="B138" s="37" t="s">
        <v>388</v>
      </c>
      <c r="C138" s="27">
        <v>1340018.388481495</v>
      </c>
      <c r="D138" s="28">
        <v>1.3526600000000001E-3</v>
      </c>
      <c r="E138" s="27">
        <v>188443.95</v>
      </c>
      <c r="F138" s="63">
        <v>1220890.75374549</v>
      </c>
      <c r="G138" s="64">
        <v>1409334.7037454899</v>
      </c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</row>
    <row r="139" spans="1:397" s="35" customFormat="1">
      <c r="A139" s="36">
        <v>53721</v>
      </c>
      <c r="B139" s="37" t="s">
        <v>390</v>
      </c>
      <c r="C139" s="27">
        <v>17421596.246592745</v>
      </c>
      <c r="D139" s="28">
        <v>1.7585949999999999E-2</v>
      </c>
      <c r="E139" s="27">
        <v>2449956.35</v>
      </c>
      <c r="F139" s="63">
        <v>15872816.34027065</v>
      </c>
      <c r="G139" s="64">
        <v>18322772.690270651</v>
      </c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</row>
    <row r="140" spans="1:397" s="35" customFormat="1">
      <c r="A140" s="36">
        <v>53723</v>
      </c>
      <c r="B140" s="37" t="s">
        <v>391</v>
      </c>
      <c r="C140" s="27">
        <v>6596429.8808615552</v>
      </c>
      <c r="D140" s="28">
        <v>6.6586600000000003E-3</v>
      </c>
      <c r="E140" s="27">
        <v>946730.46</v>
      </c>
      <c r="F140" s="63">
        <v>6010007.2644529631</v>
      </c>
      <c r="G140" s="64">
        <v>6956737.7244529631</v>
      </c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</row>
    <row r="141" spans="1:397" s="35" customFormat="1">
      <c r="A141" s="36">
        <v>53725</v>
      </c>
      <c r="B141" s="37" t="s">
        <v>393</v>
      </c>
      <c r="C141" s="27">
        <v>7617209.9347370425</v>
      </c>
      <c r="D141" s="28">
        <v>7.6890700000000001E-3</v>
      </c>
      <c r="E141" s="27">
        <v>1103424.24</v>
      </c>
      <c r="F141" s="63">
        <v>6940039.97153892</v>
      </c>
      <c r="G141" s="64">
        <v>8043464.2115389202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</row>
    <row r="142" spans="1:397" s="35" customFormat="1">
      <c r="A142" s="36">
        <v>53727</v>
      </c>
      <c r="B142" s="37" t="s">
        <v>394</v>
      </c>
      <c r="C142" s="27">
        <v>14668558.157365626</v>
      </c>
      <c r="D142" s="28">
        <v>1.4806939999999999E-2</v>
      </c>
      <c r="E142" s="27">
        <v>2062795.0499999998</v>
      </c>
      <c r="F142" s="63">
        <v>13364523.337175822</v>
      </c>
      <c r="G142" s="64">
        <v>15427318.387175821</v>
      </c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</row>
    <row r="143" spans="1:397" s="35" customFormat="1">
      <c r="A143" s="36">
        <v>53728</v>
      </c>
      <c r="B143" s="37" t="s">
        <v>395</v>
      </c>
      <c r="C143" s="27">
        <v>17237928.947179392</v>
      </c>
      <c r="D143" s="28">
        <v>1.7400550000000001E-2</v>
      </c>
      <c r="E143" s="27">
        <v>2424121.56</v>
      </c>
      <c r="F143" s="63">
        <v>15705477.063775145</v>
      </c>
      <c r="G143" s="64">
        <v>18129598.623775143</v>
      </c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</row>
    <row r="144" spans="1:397" s="35" customFormat="1">
      <c r="A144" s="36">
        <v>53729</v>
      </c>
      <c r="B144" s="37" t="s">
        <v>124</v>
      </c>
      <c r="C144" s="27">
        <v>12039807.551333753</v>
      </c>
      <c r="D144" s="28">
        <v>1.215339E-2</v>
      </c>
      <c r="E144" s="27">
        <v>1693123.77</v>
      </c>
      <c r="F144" s="63">
        <v>10969468.660020184</v>
      </c>
      <c r="G144" s="64">
        <v>12662592.430020183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</row>
    <row r="145" spans="1:397" s="35" customFormat="1">
      <c r="A145" s="36">
        <v>53730</v>
      </c>
      <c r="B145" s="37" t="s">
        <v>396</v>
      </c>
      <c r="C145" s="27">
        <v>677647.13856910216</v>
      </c>
      <c r="D145" s="28">
        <v>6.8404000000000002E-4</v>
      </c>
      <c r="E145" s="27">
        <v>95295.290000000008</v>
      </c>
      <c r="F145" s="63">
        <v>617404.30795030901</v>
      </c>
      <c r="G145" s="64">
        <v>712699.59795030905</v>
      </c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</row>
    <row r="146" spans="1:397" s="35" customFormat="1">
      <c r="A146" s="36">
        <v>53736</v>
      </c>
      <c r="B146" s="37" t="s">
        <v>397</v>
      </c>
      <c r="C146" s="27">
        <v>148397412.31821012</v>
      </c>
      <c r="D146" s="28">
        <v>0.14979738000000001</v>
      </c>
      <c r="E146" s="27">
        <v>21238537.189999998</v>
      </c>
      <c r="F146" s="63">
        <v>135204882.36312124</v>
      </c>
      <c r="G146" s="64">
        <v>156443419.55312124</v>
      </c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</row>
    <row r="147" spans="1:397" s="35" customFormat="1">
      <c r="A147" s="36">
        <v>53739</v>
      </c>
      <c r="B147" s="37" t="s">
        <v>459</v>
      </c>
      <c r="C147" s="27">
        <v>0</v>
      </c>
      <c r="D147" s="28">
        <v>0</v>
      </c>
      <c r="E147" s="27">
        <v>0</v>
      </c>
      <c r="F147" s="63">
        <v>0</v>
      </c>
      <c r="G147" s="64">
        <v>0</v>
      </c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</row>
    <row r="148" spans="1:397" s="35" customFormat="1">
      <c r="A148" s="36">
        <v>53746</v>
      </c>
      <c r="B148" s="37" t="s">
        <v>398</v>
      </c>
      <c r="C148" s="27">
        <v>7552322.0808450524</v>
      </c>
      <c r="D148" s="28">
        <v>7.6235699999999997E-3</v>
      </c>
      <c r="E148" s="27">
        <v>1062062.53</v>
      </c>
      <c r="F148" s="63">
        <v>6880920.6478579277</v>
      </c>
      <c r="G148" s="64">
        <v>7942983.177857928</v>
      </c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</row>
    <row r="149" spans="1:397" s="35" customFormat="1">
      <c r="A149" s="36">
        <v>53767</v>
      </c>
      <c r="B149" s="37" t="s">
        <v>399</v>
      </c>
      <c r="C149" s="27">
        <v>4204495.1751789972</v>
      </c>
      <c r="D149" s="28">
        <v>4.2441600000000003E-3</v>
      </c>
      <c r="E149" s="27">
        <v>591266.57999999996</v>
      </c>
      <c r="F149" s="63">
        <v>3830715.5541055845</v>
      </c>
      <c r="G149" s="64">
        <v>4421982.1341055846</v>
      </c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</row>
    <row r="150" spans="1:397" s="35" customFormat="1">
      <c r="A150" s="36">
        <v>54500</v>
      </c>
      <c r="B150" s="37" t="s">
        <v>400</v>
      </c>
      <c r="C150" s="27">
        <v>6080526.8629786372</v>
      </c>
      <c r="D150" s="28">
        <v>6.13789E-3</v>
      </c>
      <c r="E150" s="27">
        <v>855088.29999999993</v>
      </c>
      <c r="F150" s="63">
        <v>5539968.0248598363</v>
      </c>
      <c r="G150" s="64">
        <v>6395056.3248598361</v>
      </c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</row>
    <row r="151" spans="1:397" s="35" customFormat="1">
      <c r="A151" s="36">
        <v>54515</v>
      </c>
      <c r="B151" s="37" t="s">
        <v>401</v>
      </c>
      <c r="C151" s="27">
        <v>19637531.31681804</v>
      </c>
      <c r="D151" s="28">
        <v>1.982279E-2</v>
      </c>
      <c r="E151" s="27">
        <v>2763835.45</v>
      </c>
      <c r="F151" s="63">
        <v>17891754.782752916</v>
      </c>
      <c r="G151" s="64">
        <v>20655590.232752915</v>
      </c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</row>
    <row r="152" spans="1:397" s="35" customFormat="1">
      <c r="A152" s="36">
        <v>54520</v>
      </c>
      <c r="B152" s="37" t="s">
        <v>125</v>
      </c>
      <c r="C152" s="27">
        <v>23744813.589670002</v>
      </c>
      <c r="D152" s="28">
        <v>2.3968819999999998E-2</v>
      </c>
      <c r="E152" s="27">
        <v>3391744.72</v>
      </c>
      <c r="F152" s="63">
        <v>21633899.661548339</v>
      </c>
      <c r="G152" s="64">
        <v>25025644.381548338</v>
      </c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</row>
    <row r="153" spans="1:397" s="35" customFormat="1">
      <c r="A153" s="36">
        <v>54523</v>
      </c>
      <c r="B153" s="37" t="s">
        <v>402</v>
      </c>
      <c r="C153" s="27">
        <v>20975855.686518539</v>
      </c>
      <c r="D153" s="28">
        <v>2.117374E-2</v>
      </c>
      <c r="E153" s="27">
        <v>3016159.44</v>
      </c>
      <c r="F153" s="63">
        <v>19111102.11598704</v>
      </c>
      <c r="G153" s="64">
        <v>22127261.555987041</v>
      </c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</row>
    <row r="154" spans="1:397" s="35" customFormat="1">
      <c r="A154" s="36">
        <v>54525</v>
      </c>
      <c r="B154" s="37" t="s">
        <v>403</v>
      </c>
      <c r="C154" s="27">
        <v>4772278.7565477695</v>
      </c>
      <c r="D154" s="28">
        <v>4.8173000000000001E-3</v>
      </c>
      <c r="E154" s="27">
        <v>754466.29999999993</v>
      </c>
      <c r="F154" s="63">
        <v>4348023.1750906734</v>
      </c>
      <c r="G154" s="64">
        <v>5102489.4750906732</v>
      </c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</row>
    <row r="155" spans="1:397" s="35" customFormat="1">
      <c r="A155" s="36">
        <v>54527</v>
      </c>
      <c r="B155" s="37" t="s">
        <v>126</v>
      </c>
      <c r="C155" s="27">
        <v>10968890.485466303</v>
      </c>
      <c r="D155" s="28">
        <v>1.107237E-2</v>
      </c>
      <c r="E155" s="27">
        <v>1497736.6199999999</v>
      </c>
      <c r="F155" s="63">
        <v>9993756.1213083491</v>
      </c>
      <c r="G155" s="64">
        <v>11491492.741308348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</row>
    <row r="156" spans="1:397" s="35" customFormat="1">
      <c r="A156" s="36">
        <v>55790</v>
      </c>
      <c r="B156" s="37" t="s">
        <v>404</v>
      </c>
      <c r="C156" s="27">
        <v>2840314.7293474921</v>
      </c>
      <c r="D156" s="28">
        <v>2.86711E-3</v>
      </c>
      <c r="E156" s="27">
        <v>399425.98000000004</v>
      </c>
      <c r="F156" s="63">
        <v>2587810.7499084999</v>
      </c>
      <c r="G156" s="64">
        <v>2987236.7299084999</v>
      </c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</row>
    <row r="157" spans="1:397" s="35" customFormat="1">
      <c r="A157" s="36">
        <v>55793</v>
      </c>
      <c r="B157" s="37" t="s">
        <v>405</v>
      </c>
      <c r="C157" s="27">
        <v>1297945.3021487806</v>
      </c>
      <c r="D157" s="28">
        <v>1.3101899999999999E-3</v>
      </c>
      <c r="E157" s="27">
        <v>182525.75</v>
      </c>
      <c r="F157" s="63">
        <v>1182557.964787754</v>
      </c>
      <c r="G157" s="64">
        <v>1365083.714787754</v>
      </c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</row>
    <row r="158" spans="1:397" s="35" customFormat="1">
      <c r="A158" s="36">
        <v>55794</v>
      </c>
      <c r="B158" s="37" t="s">
        <v>406</v>
      </c>
      <c r="C158" s="27">
        <v>1451962.3196233995</v>
      </c>
      <c r="D158" s="28">
        <v>1.4656599999999999E-3</v>
      </c>
      <c r="E158" s="27">
        <v>204184.97999999998</v>
      </c>
      <c r="F158" s="63">
        <v>1322882.8694088794</v>
      </c>
      <c r="G158" s="64">
        <v>1527067.8494088794</v>
      </c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</row>
    <row r="159" spans="1:397" s="35" customFormat="1">
      <c r="A159" s="36">
        <v>56102</v>
      </c>
      <c r="B159" s="37" t="s">
        <v>404</v>
      </c>
      <c r="C159" s="27">
        <v>0</v>
      </c>
      <c r="D159" s="28">
        <v>0</v>
      </c>
      <c r="E159" s="27">
        <v>0</v>
      </c>
      <c r="F159" s="63">
        <v>0</v>
      </c>
      <c r="G159" s="64">
        <v>0</v>
      </c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</row>
    <row r="160" spans="1:397" s="35" customFormat="1">
      <c r="A160" s="36">
        <v>56106</v>
      </c>
      <c r="B160" s="37" t="s">
        <v>407</v>
      </c>
      <c r="C160" s="27">
        <v>0</v>
      </c>
      <c r="D160" s="28">
        <v>0</v>
      </c>
      <c r="E160" s="27">
        <v>0</v>
      </c>
      <c r="F160" s="63">
        <v>0</v>
      </c>
      <c r="G160" s="64">
        <v>0</v>
      </c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</row>
    <row r="161" spans="1:397" s="35" customFormat="1">
      <c r="A161" s="36">
        <v>56107</v>
      </c>
      <c r="B161" s="37" t="s">
        <v>408</v>
      </c>
      <c r="C161" s="27">
        <v>0</v>
      </c>
      <c r="D161" s="28">
        <v>0</v>
      </c>
      <c r="E161" s="27">
        <v>0</v>
      </c>
      <c r="F161" s="63">
        <v>0</v>
      </c>
      <c r="G161" s="64">
        <v>0</v>
      </c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</row>
    <row r="162" spans="1:397" s="35" customFormat="1">
      <c r="A162" s="36">
        <v>56113</v>
      </c>
      <c r="B162" s="37" t="s">
        <v>409</v>
      </c>
      <c r="C162" s="27">
        <v>0</v>
      </c>
      <c r="D162" s="28">
        <v>0</v>
      </c>
      <c r="E162" s="27">
        <v>0</v>
      </c>
      <c r="F162" s="63">
        <v>0</v>
      </c>
      <c r="G162" s="64">
        <v>0</v>
      </c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</row>
    <row r="163" spans="1:397" s="35" customFormat="1">
      <c r="A163" s="36">
        <v>56114</v>
      </c>
      <c r="B163" s="37" t="s">
        <v>410</v>
      </c>
      <c r="C163" s="27">
        <v>0</v>
      </c>
      <c r="D163" s="28">
        <v>0</v>
      </c>
      <c r="E163" s="27">
        <v>0</v>
      </c>
      <c r="F163" s="63">
        <v>0</v>
      </c>
      <c r="G163" s="64">
        <v>0</v>
      </c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</row>
    <row r="164" spans="1:397" s="35" customFormat="1">
      <c r="A164" s="36">
        <v>56142</v>
      </c>
      <c r="B164" s="37" t="s">
        <v>477</v>
      </c>
      <c r="C164" s="27">
        <v>6241.1218247256647</v>
      </c>
      <c r="D164" s="28">
        <v>6.2999999999999998E-6</v>
      </c>
      <c r="E164" s="27">
        <v>9227.6</v>
      </c>
      <c r="F164" s="63">
        <v>5686.2860945075536</v>
      </c>
      <c r="G164" s="64">
        <v>14913.886094507554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</row>
    <row r="165" spans="1:397" s="35" customFormat="1">
      <c r="A165" s="36">
        <v>57123</v>
      </c>
      <c r="B165" s="37" t="s">
        <v>413</v>
      </c>
      <c r="C165" s="27">
        <v>3007319.2241430883</v>
      </c>
      <c r="D165" s="28">
        <v>3.0356900000000002E-3</v>
      </c>
      <c r="E165" s="27">
        <v>422910.94999999995</v>
      </c>
      <c r="F165" s="63">
        <v>2739968.5451167678</v>
      </c>
      <c r="G165" s="64">
        <v>3162879.4951167675</v>
      </c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</row>
    <row r="166" spans="1:397" s="35" customFormat="1">
      <c r="A166" s="36">
        <v>57126</v>
      </c>
      <c r="B166" s="37" t="s">
        <v>404</v>
      </c>
      <c r="C166" s="27">
        <v>1760224.2050519532</v>
      </c>
      <c r="D166" s="28">
        <v>1.7768300000000001E-3</v>
      </c>
      <c r="E166" s="27">
        <v>247535.63</v>
      </c>
      <c r="F166" s="63">
        <v>1603740.2732228346</v>
      </c>
      <c r="G166" s="64">
        <v>1851275.9032228347</v>
      </c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</row>
    <row r="167" spans="1:397" s="35" customFormat="1">
      <c r="A167" s="36">
        <v>57128</v>
      </c>
      <c r="B167" s="37" t="s">
        <v>416</v>
      </c>
      <c r="C167" s="27">
        <v>15461269.787988994</v>
      </c>
      <c r="D167" s="28">
        <v>1.560713E-2</v>
      </c>
      <c r="E167" s="27">
        <v>2174275.16</v>
      </c>
      <c r="F167" s="63">
        <v>14086762.903836774</v>
      </c>
      <c r="G167" s="64">
        <v>16261038.063836774</v>
      </c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</row>
    <row r="168" spans="1:397" s="35" customFormat="1">
      <c r="A168" s="36">
        <v>57129</v>
      </c>
      <c r="B168" s="37" t="s">
        <v>417</v>
      </c>
      <c r="C168" s="27">
        <v>21433072.34616388</v>
      </c>
      <c r="D168" s="28">
        <v>2.1635270000000002E-2</v>
      </c>
      <c r="E168" s="27">
        <v>3014068.85</v>
      </c>
      <c r="F168" s="63">
        <v>19527672.214589912</v>
      </c>
      <c r="G168" s="64">
        <v>22541741.064589914</v>
      </c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</row>
    <row r="169" spans="1:397" s="35" customFormat="1">
      <c r="A169" s="36">
        <v>57139</v>
      </c>
      <c r="B169" s="37" t="s">
        <v>418</v>
      </c>
      <c r="C169" s="27">
        <v>2695302.7590771206</v>
      </c>
      <c r="D169" s="28">
        <v>2.7207300000000002E-3</v>
      </c>
      <c r="E169" s="27">
        <v>379033.22000000003</v>
      </c>
      <c r="F169" s="63">
        <v>2455690.3437951645</v>
      </c>
      <c r="G169" s="64">
        <v>2834723.5637951647</v>
      </c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</row>
    <row r="170" spans="1:397" s="35" customFormat="1">
      <c r="A170" s="36">
        <v>57140</v>
      </c>
      <c r="B170" s="37" t="s">
        <v>460</v>
      </c>
      <c r="C170" s="27">
        <v>627103.95833140321</v>
      </c>
      <c r="D170" s="28">
        <v>6.3301999999999998E-4</v>
      </c>
      <c r="E170" s="27">
        <v>88188.14</v>
      </c>
      <c r="F170" s="63">
        <v>571354.41643574147</v>
      </c>
      <c r="G170" s="64">
        <v>659542.55643574148</v>
      </c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</row>
    <row r="171" spans="1:397" s="35" customFormat="1">
      <c r="A171" s="36">
        <v>57141</v>
      </c>
      <c r="B171" s="37" t="s">
        <v>461</v>
      </c>
      <c r="C171" s="27">
        <v>268100.76181357249</v>
      </c>
      <c r="D171" s="28">
        <v>2.7063E-4</v>
      </c>
      <c r="E171" s="27">
        <v>37702.449999999997</v>
      </c>
      <c r="F171" s="63">
        <v>244266.60408834589</v>
      </c>
      <c r="G171" s="64">
        <v>281969.0540883459</v>
      </c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</row>
    <row r="172" spans="1:397" s="35" customFormat="1">
      <c r="A172" s="36">
        <v>58374</v>
      </c>
      <c r="B172" s="37" t="s">
        <v>421</v>
      </c>
      <c r="C172" s="27">
        <v>1956849.2621585482</v>
      </c>
      <c r="D172" s="28">
        <v>1.9753100000000001E-3</v>
      </c>
      <c r="E172" s="27">
        <v>275184.88</v>
      </c>
      <c r="F172" s="63">
        <v>1782885.3627526534</v>
      </c>
      <c r="G172" s="64">
        <v>2058070.2427526535</v>
      </c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</row>
    <row r="173" spans="1:397" s="35" customFormat="1">
      <c r="A173" s="36">
        <v>58672</v>
      </c>
      <c r="B173" s="37" t="s">
        <v>478</v>
      </c>
      <c r="C173" s="27">
        <v>299276.65130946401</v>
      </c>
      <c r="D173" s="28">
        <v>3.0210000000000002E-4</v>
      </c>
      <c r="E173" s="27">
        <v>42085.96</v>
      </c>
      <c r="F173" s="63">
        <v>272670.95700805268</v>
      </c>
      <c r="G173" s="64">
        <v>314756.9170080527</v>
      </c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</row>
    <row r="174" spans="1:397" s="35" customFormat="1">
      <c r="A174" s="36">
        <v>58675</v>
      </c>
      <c r="B174" s="37" t="s">
        <v>404</v>
      </c>
      <c r="C174" s="27">
        <v>2358619.0029896181</v>
      </c>
      <c r="D174" s="28">
        <v>2.3808700000000002E-3</v>
      </c>
      <c r="E174" s="27">
        <v>331718.62</v>
      </c>
      <c r="F174" s="63">
        <v>2148937.7736238409</v>
      </c>
      <c r="G174" s="64">
        <v>2480656.393623841</v>
      </c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</row>
    <row r="175" spans="1:397" s="35" customFormat="1">
      <c r="A175" s="36">
        <v>58676</v>
      </c>
      <c r="B175" s="37" t="s">
        <v>127</v>
      </c>
      <c r="C175" s="27">
        <v>2221829.4630597578</v>
      </c>
      <c r="D175" s="28">
        <v>2.2427900000000001E-3</v>
      </c>
      <c r="E175" s="27">
        <v>312477.12</v>
      </c>
      <c r="F175" s="63">
        <v>2024308.8237937454</v>
      </c>
      <c r="G175" s="64">
        <v>2336785.9437937452</v>
      </c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</row>
    <row r="176" spans="1:397" s="35" customFormat="1">
      <c r="A176" s="36">
        <v>58677</v>
      </c>
      <c r="B176" s="37" t="s">
        <v>423</v>
      </c>
      <c r="C176" s="27">
        <v>981074.63121913769</v>
      </c>
      <c r="D176" s="28">
        <v>9.9032999999999999E-4</v>
      </c>
      <c r="E176" s="27">
        <v>137965.93</v>
      </c>
      <c r="F176" s="63">
        <v>893857.09650375636</v>
      </c>
      <c r="G176" s="64">
        <v>1031823.0265037564</v>
      </c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</row>
    <row r="177" spans="1:442" s="35" customFormat="1">
      <c r="A177" s="36">
        <v>58678</v>
      </c>
      <c r="B177" s="37" t="s">
        <v>424</v>
      </c>
      <c r="C177" s="27">
        <v>35009.721473937294</v>
      </c>
      <c r="D177" s="28">
        <v>3.5339999999999997E-5</v>
      </c>
      <c r="E177" s="27">
        <v>4923.9400000000005</v>
      </c>
      <c r="F177" s="63">
        <v>31897.35723490427</v>
      </c>
      <c r="G177" s="64">
        <v>36821.297234904268</v>
      </c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</row>
    <row r="178" spans="1:442" s="35" customFormat="1">
      <c r="A178" s="36">
        <v>58680</v>
      </c>
      <c r="B178" s="37" t="s">
        <v>128</v>
      </c>
      <c r="C178" s="27">
        <v>431538.90128075349</v>
      </c>
      <c r="D178" s="28">
        <v>4.3561000000000001E-4</v>
      </c>
      <c r="E178" s="27">
        <v>60685.61</v>
      </c>
      <c r="F178" s="63">
        <v>393175.09295689448</v>
      </c>
      <c r="G178" s="64">
        <v>453860.70295689447</v>
      </c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</row>
    <row r="179" spans="1:442" s="35" customFormat="1">
      <c r="A179" s="36">
        <v>58681</v>
      </c>
      <c r="B179" s="37" t="s">
        <v>425</v>
      </c>
      <c r="C179" s="27">
        <v>795138.73355520749</v>
      </c>
      <c r="D179" s="28">
        <v>8.0263999999999997E-4</v>
      </c>
      <c r="E179" s="27">
        <v>111881.39</v>
      </c>
      <c r="F179" s="63">
        <v>724450.90014214953</v>
      </c>
      <c r="G179" s="64">
        <v>836332.29014214955</v>
      </c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</row>
    <row r="180" spans="1:442" s="35" customFormat="1">
      <c r="A180" s="36">
        <v>58685</v>
      </c>
      <c r="B180" s="37" t="s">
        <v>426</v>
      </c>
      <c r="C180" s="27">
        <v>3954305.4423481287</v>
      </c>
      <c r="D180" s="28">
        <v>3.9916099999999996E-3</v>
      </c>
      <c r="E180" s="27">
        <v>556082.11</v>
      </c>
      <c r="F180" s="63">
        <v>3602767.6885233801</v>
      </c>
      <c r="G180" s="64">
        <v>4158849.79852338</v>
      </c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</row>
    <row r="181" spans="1:442" s="35" customFormat="1">
      <c r="A181" s="36">
        <v>58690</v>
      </c>
      <c r="B181" s="37" t="s">
        <v>427</v>
      </c>
      <c r="C181" s="27">
        <v>6477868.3792769248</v>
      </c>
      <c r="D181" s="28">
        <v>6.5389799999999998E-3</v>
      </c>
      <c r="E181" s="27">
        <v>967809.52999999991</v>
      </c>
      <c r="F181" s="63">
        <v>5901985.8803592063</v>
      </c>
      <c r="G181" s="64">
        <v>6869795.4103592066</v>
      </c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</row>
    <row r="182" spans="1:442" s="5" customFormat="1" ht="13.5" thickBot="1">
      <c r="A182" s="53"/>
      <c r="B182" s="53"/>
      <c r="C182" s="53"/>
      <c r="D182" s="53"/>
      <c r="E182" s="53"/>
      <c r="F182" s="54"/>
      <c r="G182" s="49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</row>
    <row r="183" spans="1:442" s="5" customFormat="1" ht="13.5" thickBot="1">
      <c r="A183" s="41" t="s">
        <v>487</v>
      </c>
      <c r="B183" s="58" t="s">
        <v>488</v>
      </c>
      <c r="C183" s="49">
        <f>SUM(C51:C182)</f>
        <v>772046879.99999988</v>
      </c>
      <c r="D183" s="50">
        <f t="shared" ref="D183:G183" si="2">SUM(D51:D182)</f>
        <v>0.77933030000000003</v>
      </c>
      <c r="E183" s="49">
        <f t="shared" si="2"/>
        <v>110356030.66000001</v>
      </c>
      <c r="F183" s="49">
        <f t="shared" si="2"/>
        <v>703411912.36799991</v>
      </c>
      <c r="G183" s="49">
        <f t="shared" si="2"/>
        <v>813767943.02799976</v>
      </c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</row>
    <row r="184" spans="1:442" ht="15">
      <c r="A184" s="19"/>
      <c r="B184" s="19"/>
      <c r="F184" s="5"/>
      <c r="G184" s="20"/>
    </row>
    <row r="185" spans="1:442" s="35" customFormat="1">
      <c r="A185" s="36">
        <v>1430</v>
      </c>
      <c r="B185" s="37" t="s">
        <v>110</v>
      </c>
      <c r="C185" s="27">
        <v>12580860</v>
      </c>
      <c r="D185" s="28">
        <v>1.2706E-2</v>
      </c>
      <c r="E185" s="27">
        <v>448999.92000000004</v>
      </c>
      <c r="F185" s="63">
        <v>11462421.546</v>
      </c>
      <c r="G185" s="64">
        <v>11911421.466</v>
      </c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</row>
    <row r="186" spans="1:442" s="35" customFormat="1">
      <c r="A186" s="36">
        <v>1433</v>
      </c>
      <c r="B186" s="37" t="s">
        <v>168</v>
      </c>
      <c r="C186" s="27">
        <v>793020</v>
      </c>
      <c r="D186" s="28">
        <v>8.0090000000000001E-4</v>
      </c>
      <c r="E186" s="27">
        <v>260989.37</v>
      </c>
      <c r="F186" s="63">
        <v>722520.522</v>
      </c>
      <c r="G186" s="64">
        <v>983509.89199999999</v>
      </c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</row>
    <row r="187" spans="1:442" s="35" customFormat="1">
      <c r="A187" s="36">
        <v>1435</v>
      </c>
      <c r="B187" s="37" t="s">
        <v>170</v>
      </c>
      <c r="C187" s="27">
        <v>39000</v>
      </c>
      <c r="D187" s="28">
        <v>3.82E-5</v>
      </c>
      <c r="E187" s="27">
        <v>21535.96</v>
      </c>
      <c r="F187" s="63">
        <v>35532.9</v>
      </c>
      <c r="G187" s="64">
        <v>57068.86</v>
      </c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</row>
    <row r="188" spans="1:442" s="35" customFormat="1">
      <c r="A188" s="36">
        <v>1436</v>
      </c>
      <c r="B188" s="37" t="s">
        <v>463</v>
      </c>
      <c r="C188" s="27">
        <v>58452</v>
      </c>
      <c r="D188" s="28">
        <v>5.7099999999999999E-5</v>
      </c>
      <c r="E188" s="27">
        <v>91178.83</v>
      </c>
      <c r="F188" s="63">
        <v>53255.617200000001</v>
      </c>
      <c r="G188" s="64">
        <v>144434.4472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</row>
    <row r="189" spans="1:442" s="35" customFormat="1">
      <c r="A189" s="36">
        <v>1437</v>
      </c>
      <c r="B189" s="37" t="s">
        <v>171</v>
      </c>
      <c r="C189" s="27">
        <v>136440</v>
      </c>
      <c r="D189" s="28">
        <v>1.3339999999999999E-4</v>
      </c>
      <c r="E189" s="27">
        <v>65008.86</v>
      </c>
      <c r="F189" s="63">
        <v>124310.484</v>
      </c>
      <c r="G189" s="64">
        <v>189319.34399999998</v>
      </c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</row>
    <row r="190" spans="1:442" s="35" customFormat="1">
      <c r="A190" s="36">
        <v>1438</v>
      </c>
      <c r="B190" s="37" t="s">
        <v>172</v>
      </c>
      <c r="C190" s="27">
        <v>125316</v>
      </c>
      <c r="D190" s="28">
        <v>1.225E-4</v>
      </c>
      <c r="E190" s="27">
        <v>80978.13</v>
      </c>
      <c r="F190" s="63">
        <v>114175.40760000001</v>
      </c>
      <c r="G190" s="64">
        <v>195153.53760000001</v>
      </c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</row>
    <row r="191" spans="1:442" s="35" customFormat="1">
      <c r="A191" s="36">
        <v>1439</v>
      </c>
      <c r="B191" s="37" t="s">
        <v>173</v>
      </c>
      <c r="C191" s="27">
        <v>22056</v>
      </c>
      <c r="D191" s="28">
        <v>2.16E-5</v>
      </c>
      <c r="E191" s="27">
        <v>54655.59</v>
      </c>
      <c r="F191" s="63">
        <v>20095.221600000001</v>
      </c>
      <c r="G191" s="64">
        <v>74750.811600000001</v>
      </c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</row>
    <row r="192" spans="1:442" s="35" customFormat="1">
      <c r="A192" s="36">
        <v>1440</v>
      </c>
      <c r="B192" s="37" t="s">
        <v>111</v>
      </c>
      <c r="C192" s="27">
        <v>6368508</v>
      </c>
      <c r="D192" s="28">
        <v>6.4318999999999999E-3</v>
      </c>
      <c r="E192" s="27">
        <v>352617.01</v>
      </c>
      <c r="F192" s="63">
        <v>5802347.6387999998</v>
      </c>
      <c r="G192" s="64">
        <v>6154964.6487999996</v>
      </c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</row>
    <row r="193" spans="1:397" s="35" customFormat="1">
      <c r="A193" s="36">
        <v>1445</v>
      </c>
      <c r="B193" s="37" t="s">
        <v>112</v>
      </c>
      <c r="C193" s="27">
        <v>6983868</v>
      </c>
      <c r="D193" s="28">
        <v>7.0533999999999996E-3</v>
      </c>
      <c r="E193" s="27">
        <v>531369.25</v>
      </c>
      <c r="F193" s="63">
        <v>6363002.1348000001</v>
      </c>
      <c r="G193" s="64">
        <v>6894371.3848000001</v>
      </c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</row>
    <row r="194" spans="1:397" s="35" customFormat="1">
      <c r="A194" s="36">
        <v>1451</v>
      </c>
      <c r="B194" s="37" t="s">
        <v>174</v>
      </c>
      <c r="C194" s="27">
        <v>109716</v>
      </c>
      <c r="D194" s="28">
        <v>1.0730000000000001E-4</v>
      </c>
      <c r="E194" s="27">
        <v>52861.66</v>
      </c>
      <c r="F194" s="63">
        <v>99962.247600000002</v>
      </c>
      <c r="G194" s="64">
        <v>152823.90760000001</v>
      </c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</row>
    <row r="195" spans="1:397" s="35" customFormat="1">
      <c r="A195" s="36">
        <v>1452</v>
      </c>
      <c r="B195" s="37" t="s">
        <v>175</v>
      </c>
      <c r="C195" s="27">
        <v>83100</v>
      </c>
      <c r="D195" s="28">
        <v>8.1199999999999995E-5</v>
      </c>
      <c r="E195" s="27">
        <v>64440.179999999993</v>
      </c>
      <c r="F195" s="63">
        <v>75712.41</v>
      </c>
      <c r="G195" s="64">
        <v>140152.59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</row>
    <row r="196" spans="1:397" s="35" customFormat="1">
      <c r="A196" s="36">
        <v>1453</v>
      </c>
      <c r="B196" s="37" t="s">
        <v>176</v>
      </c>
      <c r="C196" s="27">
        <v>71352</v>
      </c>
      <c r="D196" s="28">
        <v>6.9800000000000003E-5</v>
      </c>
      <c r="E196" s="27">
        <v>84332.64</v>
      </c>
      <c r="F196" s="63">
        <v>65008.807200000003</v>
      </c>
      <c r="G196" s="64">
        <v>149341.4472</v>
      </c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</row>
    <row r="197" spans="1:397" s="35" customFormat="1">
      <c r="A197" s="36">
        <v>1454</v>
      </c>
      <c r="B197" s="37" t="s">
        <v>177</v>
      </c>
      <c r="C197" s="27">
        <v>71760</v>
      </c>
      <c r="D197" s="28">
        <v>7.0099999999999996E-5</v>
      </c>
      <c r="E197" s="27">
        <v>60480.94</v>
      </c>
      <c r="F197" s="63">
        <v>65380.536</v>
      </c>
      <c r="G197" s="64">
        <v>125861.476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</row>
    <row r="198" spans="1:397" s="35" customFormat="1">
      <c r="A198" s="36">
        <v>1456</v>
      </c>
      <c r="B198" s="37" t="s">
        <v>179</v>
      </c>
      <c r="C198" s="27">
        <v>42228</v>
      </c>
      <c r="D198" s="28">
        <v>4.1300000000000001E-5</v>
      </c>
      <c r="E198" s="27">
        <v>31056.489999999998</v>
      </c>
      <c r="F198" s="63">
        <v>38473.930800000002</v>
      </c>
      <c r="G198" s="64">
        <v>69530.420799999993</v>
      </c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</row>
    <row r="199" spans="1:397" s="35" customFormat="1">
      <c r="A199" s="36">
        <v>1457</v>
      </c>
      <c r="B199" s="37" t="s">
        <v>180</v>
      </c>
      <c r="C199" s="27">
        <v>15828</v>
      </c>
      <c r="D199" s="28">
        <v>1.5500000000000001E-5</v>
      </c>
      <c r="E199" s="27">
        <v>20858.68</v>
      </c>
      <c r="F199" s="63">
        <v>14420.890800000001</v>
      </c>
      <c r="G199" s="64">
        <v>35279.570800000001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</row>
    <row r="200" spans="1:397" s="35" customFormat="1">
      <c r="A200" s="36">
        <v>1458</v>
      </c>
      <c r="B200" s="37" t="s">
        <v>520</v>
      </c>
      <c r="C200" s="27">
        <v>149232</v>
      </c>
      <c r="D200" s="28">
        <v>1.459E-4</v>
      </c>
      <c r="E200" s="27">
        <v>35067.08</v>
      </c>
      <c r="F200" s="63">
        <v>135965.2752</v>
      </c>
      <c r="G200" s="64">
        <v>171032.35519999999</v>
      </c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</row>
    <row r="201" spans="1:397" s="35" customFormat="1">
      <c r="A201" s="36">
        <v>1459</v>
      </c>
      <c r="B201" s="37" t="s">
        <v>181</v>
      </c>
      <c r="C201" s="27">
        <v>46356</v>
      </c>
      <c r="D201" s="28">
        <v>4.6799999999999999E-5</v>
      </c>
      <c r="E201" s="27">
        <v>24974.11</v>
      </c>
      <c r="F201" s="63">
        <v>42234.9516</v>
      </c>
      <c r="G201" s="64">
        <v>67209.061600000001</v>
      </c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</row>
    <row r="202" spans="1:397" s="35" customFormat="1">
      <c r="A202" s="36">
        <v>1465</v>
      </c>
      <c r="B202" s="37" t="s">
        <v>114</v>
      </c>
      <c r="C202" s="27">
        <v>9515964</v>
      </c>
      <c r="D202" s="28">
        <v>9.6106000000000004E-3</v>
      </c>
      <c r="E202" s="27">
        <v>1058513.3500000001</v>
      </c>
      <c r="F202" s="63">
        <v>8669994.8004000001</v>
      </c>
      <c r="G202" s="64">
        <v>9728508.1503999997</v>
      </c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</row>
    <row r="203" spans="1:397" s="35" customFormat="1">
      <c r="A203" s="36">
        <v>1480</v>
      </c>
      <c r="B203" s="37" t="s">
        <v>182</v>
      </c>
      <c r="C203" s="27">
        <v>51276</v>
      </c>
      <c r="D203" s="28">
        <v>5.02E-5</v>
      </c>
      <c r="E203" s="27">
        <v>64312.44</v>
      </c>
      <c r="F203" s="63">
        <v>46717.563600000001</v>
      </c>
      <c r="G203" s="64">
        <v>111030.0036</v>
      </c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</row>
    <row r="204" spans="1:397" s="35" customFormat="1">
      <c r="A204" s="36">
        <v>1481</v>
      </c>
      <c r="B204" s="37" t="s">
        <v>521</v>
      </c>
      <c r="C204" s="27">
        <v>132180</v>
      </c>
      <c r="D204" s="28">
        <v>1.292E-4</v>
      </c>
      <c r="E204" s="27">
        <v>111046.28</v>
      </c>
      <c r="F204" s="63">
        <v>120429.198</v>
      </c>
      <c r="G204" s="64">
        <v>231475.478</v>
      </c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</row>
    <row r="205" spans="1:397" s="35" customFormat="1">
      <c r="A205" s="36">
        <v>1483</v>
      </c>
      <c r="B205" s="37" t="s">
        <v>184</v>
      </c>
      <c r="C205" s="27">
        <v>25068</v>
      </c>
      <c r="D205" s="28">
        <v>2.4499999999999999E-5</v>
      </c>
      <c r="E205" s="27">
        <v>22795.3</v>
      </c>
      <c r="F205" s="63">
        <v>22839.4548</v>
      </c>
      <c r="G205" s="64">
        <v>45634.754799999995</v>
      </c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</row>
    <row r="206" spans="1:397" s="35" customFormat="1">
      <c r="A206" s="36">
        <v>1484</v>
      </c>
      <c r="B206" s="37" t="s">
        <v>185</v>
      </c>
      <c r="C206" s="27">
        <v>13740</v>
      </c>
      <c r="D206" s="28">
        <v>1.34E-5</v>
      </c>
      <c r="E206" s="27">
        <v>25327.719999999998</v>
      </c>
      <c r="F206" s="63">
        <v>12518.514000000001</v>
      </c>
      <c r="G206" s="64">
        <v>37846.233999999997</v>
      </c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</row>
    <row r="207" spans="1:397" s="35" customFormat="1">
      <c r="A207" s="36">
        <v>1485</v>
      </c>
      <c r="B207" s="37" t="s">
        <v>186</v>
      </c>
      <c r="C207" s="27">
        <v>44724</v>
      </c>
      <c r="D207" s="28">
        <v>4.3699999999999998E-5</v>
      </c>
      <c r="E207" s="27">
        <v>37155.75</v>
      </c>
      <c r="F207" s="63">
        <v>40748.036400000005</v>
      </c>
      <c r="G207" s="64">
        <v>77903.786400000012</v>
      </c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</row>
    <row r="208" spans="1:397" s="35" customFormat="1">
      <c r="A208" s="36">
        <v>1486</v>
      </c>
      <c r="B208" s="37" t="s">
        <v>187</v>
      </c>
      <c r="C208" s="27">
        <v>29652</v>
      </c>
      <c r="D208" s="28">
        <v>2.9E-5</v>
      </c>
      <c r="E208" s="27">
        <v>28490.3</v>
      </c>
      <c r="F208" s="63">
        <v>27015.9372</v>
      </c>
      <c r="G208" s="64">
        <v>55506.237200000003</v>
      </c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</row>
    <row r="209" spans="1:397" s="35" customFormat="1">
      <c r="A209" s="36">
        <v>1487</v>
      </c>
      <c r="B209" s="37" t="s">
        <v>188</v>
      </c>
      <c r="C209" s="27">
        <v>115944</v>
      </c>
      <c r="D209" s="28">
        <v>1.133E-4</v>
      </c>
      <c r="E209" s="27">
        <v>78684.010000000009</v>
      </c>
      <c r="F209" s="63">
        <v>105636.5784</v>
      </c>
      <c r="G209" s="64">
        <v>184320.58840000001</v>
      </c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</row>
    <row r="210" spans="1:397" s="35" customFormat="1">
      <c r="A210" s="36">
        <v>1488</v>
      </c>
      <c r="B210" s="37" t="s">
        <v>189</v>
      </c>
      <c r="C210" s="27">
        <v>53040</v>
      </c>
      <c r="D210" s="28">
        <v>5.1900000000000001E-5</v>
      </c>
      <c r="E210" s="27">
        <v>17818.18</v>
      </c>
      <c r="F210" s="63">
        <v>48324.743999999999</v>
      </c>
      <c r="G210" s="64">
        <v>66142.923999999999</v>
      </c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</row>
    <row r="211" spans="1:397" s="35" customFormat="1">
      <c r="A211" s="36">
        <v>1489</v>
      </c>
      <c r="B211" s="37" t="s">
        <v>190</v>
      </c>
      <c r="C211" s="27">
        <v>91104</v>
      </c>
      <c r="D211" s="28">
        <v>8.8999999999999995E-5</v>
      </c>
      <c r="E211" s="27">
        <v>47371.75</v>
      </c>
      <c r="F211" s="63">
        <v>83004.854399999997</v>
      </c>
      <c r="G211" s="64">
        <v>130376.6044</v>
      </c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</row>
    <row r="212" spans="1:397" s="35" customFormat="1">
      <c r="A212" s="36">
        <v>1490</v>
      </c>
      <c r="B212" s="37" t="s">
        <v>191</v>
      </c>
      <c r="C212" s="27">
        <v>44820</v>
      </c>
      <c r="D212" s="28">
        <v>4.3800000000000001E-5</v>
      </c>
      <c r="E212" s="27">
        <v>53038.05</v>
      </c>
      <c r="F212" s="63">
        <v>40835.502</v>
      </c>
      <c r="G212" s="64">
        <v>93873.551999999996</v>
      </c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</row>
    <row r="213" spans="1:397" s="35" customFormat="1">
      <c r="A213" s="36">
        <v>1491</v>
      </c>
      <c r="B213" s="37" t="s">
        <v>192</v>
      </c>
      <c r="C213" s="27">
        <v>31104</v>
      </c>
      <c r="D213" s="28">
        <v>3.04E-5</v>
      </c>
      <c r="E213" s="27">
        <v>23135.190000000002</v>
      </c>
      <c r="F213" s="63">
        <v>28338.8544</v>
      </c>
      <c r="G213" s="64">
        <v>51474.044399999999</v>
      </c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</row>
    <row r="214" spans="1:397" s="35" customFormat="1">
      <c r="A214" s="36">
        <v>1492</v>
      </c>
      <c r="B214" s="37" t="s">
        <v>193</v>
      </c>
      <c r="C214" s="27">
        <v>1014516</v>
      </c>
      <c r="D214" s="28">
        <v>1.0246000000000001E-3</v>
      </c>
      <c r="E214" s="27">
        <v>280704.15000000002</v>
      </c>
      <c r="F214" s="63">
        <v>924325.52760000003</v>
      </c>
      <c r="G214" s="64">
        <v>1205029.6776000001</v>
      </c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</row>
    <row r="215" spans="1:397" s="35" customFormat="1">
      <c r="A215" s="36">
        <v>1994</v>
      </c>
      <c r="B215" s="37" t="s">
        <v>194</v>
      </c>
      <c r="C215" s="27">
        <v>4310436</v>
      </c>
      <c r="D215" s="28">
        <v>4.3533000000000001E-3</v>
      </c>
      <c r="E215" s="27">
        <v>809322.4800000001</v>
      </c>
      <c r="F215" s="63">
        <v>3927238.2396</v>
      </c>
      <c r="G215" s="64">
        <v>4736560.7196000004</v>
      </c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</row>
    <row r="216" spans="1:397" s="35" customFormat="1">
      <c r="A216" s="36">
        <v>3022</v>
      </c>
      <c r="B216" s="37" t="s">
        <v>195</v>
      </c>
      <c r="C216" s="27">
        <v>4766472</v>
      </c>
      <c r="D216" s="28">
        <v>4.6606E-3</v>
      </c>
      <c r="E216" s="27">
        <v>686611.58000000007</v>
      </c>
      <c r="F216" s="63">
        <v>4342732.6392000001</v>
      </c>
      <c r="G216" s="64">
        <v>5029344.2192000002</v>
      </c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</row>
    <row r="217" spans="1:397" s="35" customFormat="1">
      <c r="A217" s="36">
        <v>3023</v>
      </c>
      <c r="B217" s="37" t="s">
        <v>196</v>
      </c>
      <c r="C217" s="27">
        <v>4002288</v>
      </c>
      <c r="D217" s="28">
        <v>3.9134E-3</v>
      </c>
      <c r="E217" s="27">
        <v>562356.75</v>
      </c>
      <c r="F217" s="63">
        <v>3646484.5967999999</v>
      </c>
      <c r="G217" s="64">
        <v>4208841.3467999995</v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</row>
    <row r="218" spans="1:397" s="35" customFormat="1">
      <c r="A218" s="36">
        <v>3024</v>
      </c>
      <c r="B218" s="37" t="s">
        <v>197</v>
      </c>
      <c r="C218" s="27">
        <v>1531608</v>
      </c>
      <c r="D218" s="28">
        <v>1.4976E-3</v>
      </c>
      <c r="E218" s="27">
        <v>128961.05</v>
      </c>
      <c r="F218" s="63">
        <v>1395448.0488</v>
      </c>
      <c r="G218" s="64">
        <v>1524409.0988</v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</row>
    <row r="219" spans="1:397" s="35" customFormat="1">
      <c r="A219" s="36">
        <v>3025</v>
      </c>
      <c r="B219" s="37" t="s">
        <v>198</v>
      </c>
      <c r="C219" s="27">
        <v>2946216</v>
      </c>
      <c r="D219" s="28">
        <v>2.8808000000000002E-3</v>
      </c>
      <c r="E219" s="27">
        <v>782472.46</v>
      </c>
      <c r="F219" s="63">
        <v>2684297.3976000003</v>
      </c>
      <c r="G219" s="64">
        <v>3466769.8576000002</v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</row>
    <row r="220" spans="1:397" s="35" customFormat="1">
      <c r="A220" s="36">
        <v>3026</v>
      </c>
      <c r="B220" s="37" t="s">
        <v>199</v>
      </c>
      <c r="C220" s="27">
        <v>3717360</v>
      </c>
      <c r="D220" s="28">
        <v>3.6348000000000001E-3</v>
      </c>
      <c r="E220" s="27">
        <v>408067.83999999997</v>
      </c>
      <c r="F220" s="63">
        <v>3386886.696</v>
      </c>
      <c r="G220" s="64">
        <v>3794954.5359999998</v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</row>
    <row r="221" spans="1:397" s="35" customFormat="1">
      <c r="A221" s="36">
        <v>3027</v>
      </c>
      <c r="B221" s="37" t="s">
        <v>200</v>
      </c>
      <c r="C221" s="27">
        <v>4443708</v>
      </c>
      <c r="D221" s="28">
        <v>4.3449999999999999E-3</v>
      </c>
      <c r="E221" s="27">
        <v>662865.15999999992</v>
      </c>
      <c r="F221" s="63">
        <v>4048662.3588</v>
      </c>
      <c r="G221" s="64">
        <v>4711527.5187999997</v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</row>
    <row r="222" spans="1:397" s="35" customFormat="1">
      <c r="A222" s="36">
        <v>3028</v>
      </c>
      <c r="B222" s="37" t="s">
        <v>201</v>
      </c>
      <c r="C222" s="27">
        <v>3615264</v>
      </c>
      <c r="D222" s="28">
        <v>3.5349000000000001E-3</v>
      </c>
      <c r="E222" s="27">
        <v>424381.78</v>
      </c>
      <c r="F222" s="63">
        <v>3293867.0304</v>
      </c>
      <c r="G222" s="64">
        <v>3718248.8103999998</v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</row>
    <row r="223" spans="1:397" s="35" customFormat="1">
      <c r="A223" s="36">
        <v>3029</v>
      </c>
      <c r="B223" s="37" t="s">
        <v>202</v>
      </c>
      <c r="C223" s="27">
        <v>2389896</v>
      </c>
      <c r="D223" s="28">
        <v>2.3368E-3</v>
      </c>
      <c r="E223" s="27">
        <v>193524.25</v>
      </c>
      <c r="F223" s="63">
        <v>2177434.2456</v>
      </c>
      <c r="G223" s="64">
        <v>2370958.4956</v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</row>
    <row r="224" spans="1:397" s="35" customFormat="1">
      <c r="A224" s="36">
        <v>3030</v>
      </c>
      <c r="B224" s="37" t="s">
        <v>203</v>
      </c>
      <c r="C224" s="27">
        <v>482604</v>
      </c>
      <c r="D224" s="28">
        <v>4.7189999999999998E-4</v>
      </c>
      <c r="E224" s="27">
        <v>56603.17</v>
      </c>
      <c r="F224" s="63">
        <v>439700.50440000003</v>
      </c>
      <c r="G224" s="64">
        <v>496303.67440000002</v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</row>
    <row r="225" spans="1:397" s="35" customFormat="1">
      <c r="A225" s="36">
        <v>3031</v>
      </c>
      <c r="B225" s="37" t="s">
        <v>204</v>
      </c>
      <c r="C225" s="27">
        <v>4890000</v>
      </c>
      <c r="D225" s="28">
        <v>4.7813999999999999E-3</v>
      </c>
      <c r="E225" s="27">
        <v>345674.64</v>
      </c>
      <c r="F225" s="63">
        <v>4455279</v>
      </c>
      <c r="G225" s="64">
        <v>4800953.6399999997</v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</row>
    <row r="226" spans="1:397" s="35" customFormat="1">
      <c r="A226" s="36">
        <v>3033</v>
      </c>
      <c r="B226" s="37" t="s">
        <v>205</v>
      </c>
      <c r="C226" s="27">
        <v>3817500</v>
      </c>
      <c r="D226" s="28">
        <v>3.7326999999999998E-3</v>
      </c>
      <c r="E226" s="27">
        <v>337200.64999999997</v>
      </c>
      <c r="F226" s="63">
        <v>3478124.25</v>
      </c>
      <c r="G226" s="64">
        <v>3815324.9</v>
      </c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</row>
    <row r="227" spans="1:397" s="35" customFormat="1">
      <c r="A227" s="36">
        <v>3034</v>
      </c>
      <c r="B227" s="37" t="s">
        <v>206</v>
      </c>
      <c r="C227" s="27">
        <v>422712</v>
      </c>
      <c r="D227" s="28">
        <v>4.1330000000000002E-4</v>
      </c>
      <c r="E227" s="27">
        <v>62740.61</v>
      </c>
      <c r="F227" s="63">
        <v>385132.9032</v>
      </c>
      <c r="G227" s="64">
        <v>447873.51319999999</v>
      </c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</row>
    <row r="228" spans="1:397" s="35" customFormat="1">
      <c r="A228" s="36">
        <v>3035</v>
      </c>
      <c r="B228" s="37" t="s">
        <v>207</v>
      </c>
      <c r="C228" s="27">
        <v>895008</v>
      </c>
      <c r="D228" s="28">
        <v>8.7509999999999997E-4</v>
      </c>
      <c r="E228" s="27">
        <v>138237.46</v>
      </c>
      <c r="F228" s="63">
        <v>815441.78879999998</v>
      </c>
      <c r="G228" s="64">
        <v>953679.24879999994</v>
      </c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</row>
    <row r="229" spans="1:397" s="35" customFormat="1">
      <c r="A229" s="36">
        <v>3036</v>
      </c>
      <c r="B229" s="37" t="s">
        <v>208</v>
      </c>
      <c r="C229" s="27">
        <v>1602324</v>
      </c>
      <c r="D229" s="28">
        <v>1.5667000000000001E-3</v>
      </c>
      <c r="E229" s="27">
        <v>248639.06</v>
      </c>
      <c r="F229" s="63">
        <v>1459877.3964</v>
      </c>
      <c r="G229" s="64">
        <v>1708516.4564</v>
      </c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</row>
    <row r="230" spans="1:397" s="35" customFormat="1">
      <c r="A230" s="36">
        <v>3037</v>
      </c>
      <c r="B230" s="37" t="s">
        <v>209</v>
      </c>
      <c r="C230" s="27">
        <v>345024</v>
      </c>
      <c r="D230" s="28">
        <v>3.3740000000000002E-4</v>
      </c>
      <c r="E230" s="27">
        <v>57705.06</v>
      </c>
      <c r="F230" s="63">
        <v>314351.3664</v>
      </c>
      <c r="G230" s="64">
        <v>372056.4264</v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</row>
    <row r="231" spans="1:397" s="35" customFormat="1">
      <c r="A231" s="36">
        <v>3038</v>
      </c>
      <c r="B231" s="37" t="s">
        <v>210</v>
      </c>
      <c r="C231" s="27">
        <v>1314696</v>
      </c>
      <c r="D231" s="28">
        <v>1.2855E-3</v>
      </c>
      <c r="E231" s="27">
        <v>181204.84</v>
      </c>
      <c r="F231" s="63">
        <v>1197819.5256000001</v>
      </c>
      <c r="G231" s="64">
        <v>1379024.3656000001</v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</row>
    <row r="232" spans="1:397" s="35" customFormat="1">
      <c r="A232" s="36">
        <v>3039</v>
      </c>
      <c r="B232" s="37" t="s">
        <v>211</v>
      </c>
      <c r="C232" s="27">
        <v>668532</v>
      </c>
      <c r="D232" s="28">
        <v>6.5370000000000001E-4</v>
      </c>
      <c r="E232" s="27">
        <v>101486.95</v>
      </c>
      <c r="F232" s="63">
        <v>609099.50520000001</v>
      </c>
      <c r="G232" s="64">
        <v>710586.45519999997</v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</row>
    <row r="233" spans="1:397" s="35" customFormat="1">
      <c r="A233" s="36">
        <v>3040</v>
      </c>
      <c r="B233" s="37" t="s">
        <v>212</v>
      </c>
      <c r="C233" s="27">
        <v>287424</v>
      </c>
      <c r="D233" s="28">
        <v>2.81E-4</v>
      </c>
      <c r="E233" s="27">
        <v>33657.15</v>
      </c>
      <c r="F233" s="63">
        <v>261872.00640000001</v>
      </c>
      <c r="G233" s="64">
        <v>295529.15640000004</v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</row>
    <row r="234" spans="1:397" s="35" customFormat="1">
      <c r="A234" s="36">
        <v>3042</v>
      </c>
      <c r="B234" s="37" t="s">
        <v>213</v>
      </c>
      <c r="C234" s="27">
        <v>586488</v>
      </c>
      <c r="D234" s="28">
        <v>5.7350000000000001E-4</v>
      </c>
      <c r="E234" s="27">
        <v>62512.35</v>
      </c>
      <c r="F234" s="63">
        <v>534349.21680000005</v>
      </c>
      <c r="G234" s="64">
        <v>596861.56680000003</v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</row>
    <row r="235" spans="1:397" s="35" customFormat="1">
      <c r="A235" s="36">
        <v>3044</v>
      </c>
      <c r="B235" s="37" t="s">
        <v>214</v>
      </c>
      <c r="C235" s="27">
        <v>1172232</v>
      </c>
      <c r="D235" s="28">
        <v>1.1462E-3</v>
      </c>
      <c r="E235" s="27">
        <v>176148.14</v>
      </c>
      <c r="F235" s="63">
        <v>1068020.5752000001</v>
      </c>
      <c r="G235" s="64">
        <v>1244168.7152</v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</row>
    <row r="236" spans="1:397" s="35" customFormat="1">
      <c r="A236" s="36">
        <v>3045</v>
      </c>
      <c r="B236" s="37" t="s">
        <v>215</v>
      </c>
      <c r="C236" s="27">
        <v>851436</v>
      </c>
      <c r="D236" s="28">
        <v>8.3250000000000002E-4</v>
      </c>
      <c r="E236" s="27">
        <v>150728.56</v>
      </c>
      <c r="F236" s="63">
        <v>775743.33960000006</v>
      </c>
      <c r="G236" s="64">
        <v>926471.89960000012</v>
      </c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</row>
    <row r="237" spans="1:397" s="35" customFormat="1">
      <c r="A237" s="36">
        <v>3047</v>
      </c>
      <c r="B237" s="37" t="s">
        <v>216</v>
      </c>
      <c r="C237" s="27">
        <v>985260</v>
      </c>
      <c r="D237" s="28">
        <v>9.634E-4</v>
      </c>
      <c r="E237" s="27">
        <v>103589.88</v>
      </c>
      <c r="F237" s="63">
        <v>897670.38600000006</v>
      </c>
      <c r="G237" s="64">
        <v>1001260.2660000001</v>
      </c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</row>
    <row r="238" spans="1:397" s="35" customFormat="1">
      <c r="A238" s="36">
        <v>3048</v>
      </c>
      <c r="B238" s="37" t="s">
        <v>217</v>
      </c>
      <c r="C238" s="27">
        <v>625692</v>
      </c>
      <c r="D238" s="28">
        <v>6.1180000000000002E-4</v>
      </c>
      <c r="E238" s="27">
        <v>102519.43</v>
      </c>
      <c r="F238" s="63">
        <v>570067.98120000004</v>
      </c>
      <c r="G238" s="64">
        <v>672587.41119999997</v>
      </c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</row>
    <row r="239" spans="1:397" s="35" customFormat="1">
      <c r="A239" s="36">
        <v>3049</v>
      </c>
      <c r="B239" s="37" t="s">
        <v>218</v>
      </c>
      <c r="C239" s="27">
        <v>1570608</v>
      </c>
      <c r="D239" s="28">
        <v>1.5357000000000001E-3</v>
      </c>
      <c r="E239" s="27">
        <v>173795.04</v>
      </c>
      <c r="F239" s="63">
        <v>1430980.9488000001</v>
      </c>
      <c r="G239" s="64">
        <v>1604775.9888000002</v>
      </c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</row>
    <row r="240" spans="1:397" s="35" customFormat="1">
      <c r="A240" s="36">
        <v>3050</v>
      </c>
      <c r="B240" s="37" t="s">
        <v>219</v>
      </c>
      <c r="C240" s="27">
        <v>786960</v>
      </c>
      <c r="D240" s="28">
        <v>7.695E-4</v>
      </c>
      <c r="E240" s="27">
        <v>91351.98</v>
      </c>
      <c r="F240" s="63">
        <v>716999.25600000005</v>
      </c>
      <c r="G240" s="64">
        <v>808351.23600000003</v>
      </c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</row>
    <row r="241" spans="1:397" s="35" customFormat="1">
      <c r="A241" s="36">
        <v>3051</v>
      </c>
      <c r="B241" s="37" t="s">
        <v>220</v>
      </c>
      <c r="C241" s="27">
        <v>1526508</v>
      </c>
      <c r="D241" s="28">
        <v>1.4926E-3</v>
      </c>
      <c r="E241" s="27">
        <v>150704.78</v>
      </c>
      <c r="F241" s="63">
        <v>1390801.4388000001</v>
      </c>
      <c r="G241" s="64">
        <v>1541506.2188000001</v>
      </c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</row>
    <row r="242" spans="1:397" s="35" customFormat="1">
      <c r="A242" s="36">
        <v>3052</v>
      </c>
      <c r="B242" s="37" t="s">
        <v>221</v>
      </c>
      <c r="C242" s="27">
        <v>170544</v>
      </c>
      <c r="D242" s="28">
        <v>1.6679999999999999E-4</v>
      </c>
      <c r="E242" s="27">
        <v>41630.31</v>
      </c>
      <c r="F242" s="63">
        <v>155382.6384</v>
      </c>
      <c r="G242" s="64">
        <v>197012.94839999999</v>
      </c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</row>
    <row r="243" spans="1:397" s="35" customFormat="1">
      <c r="A243" s="36">
        <v>3053</v>
      </c>
      <c r="B243" s="37" t="s">
        <v>222</v>
      </c>
      <c r="C243" s="27">
        <v>751512</v>
      </c>
      <c r="D243" s="28">
        <v>7.3479999999999997E-4</v>
      </c>
      <c r="E243" s="27">
        <v>129818.08</v>
      </c>
      <c r="F243" s="63">
        <v>684702.58319999999</v>
      </c>
      <c r="G243" s="64">
        <v>814520.66319999995</v>
      </c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</row>
    <row r="244" spans="1:397" s="35" customFormat="1">
      <c r="A244" s="36">
        <v>3054</v>
      </c>
      <c r="B244" s="37" t="s">
        <v>223</v>
      </c>
      <c r="C244" s="27">
        <v>1242324</v>
      </c>
      <c r="D244" s="28">
        <v>1.2147E-3</v>
      </c>
      <c r="E244" s="27">
        <v>223937.63</v>
      </c>
      <c r="F244" s="63">
        <v>1131881.3964</v>
      </c>
      <c r="G244" s="64">
        <v>1355819.0263999999</v>
      </c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</row>
    <row r="245" spans="1:397" s="35" customFormat="1">
      <c r="A245" s="36">
        <v>3055</v>
      </c>
      <c r="B245" s="37" t="s">
        <v>224</v>
      </c>
      <c r="C245" s="27">
        <v>303336</v>
      </c>
      <c r="D245" s="28">
        <v>2.966E-4</v>
      </c>
      <c r="E245" s="27">
        <v>35910.449999999997</v>
      </c>
      <c r="F245" s="63">
        <v>276369.42960000003</v>
      </c>
      <c r="G245" s="64">
        <v>312279.87960000004</v>
      </c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</row>
    <row r="246" spans="1:397" s="35" customFormat="1">
      <c r="A246" s="36">
        <v>3056</v>
      </c>
      <c r="B246" s="37" t="s">
        <v>225</v>
      </c>
      <c r="C246" s="27">
        <v>569748</v>
      </c>
      <c r="D246" s="28">
        <v>5.5710000000000004E-4</v>
      </c>
      <c r="E246" s="27">
        <v>100595.75</v>
      </c>
      <c r="F246" s="63">
        <v>519097.40280000004</v>
      </c>
      <c r="G246" s="64">
        <v>619693.15280000004</v>
      </c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</row>
    <row r="247" spans="1:397" s="35" customFormat="1">
      <c r="A247" s="36">
        <v>3057</v>
      </c>
      <c r="B247" s="37" t="s">
        <v>226</v>
      </c>
      <c r="C247" s="27">
        <v>166392</v>
      </c>
      <c r="D247" s="28">
        <v>1.627E-4</v>
      </c>
      <c r="E247" s="27">
        <v>62006.080000000002</v>
      </c>
      <c r="F247" s="63">
        <v>151599.7512</v>
      </c>
      <c r="G247" s="64">
        <v>213605.83120000002</v>
      </c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</row>
    <row r="248" spans="1:397" s="35" customFormat="1">
      <c r="A248" s="36">
        <v>3058</v>
      </c>
      <c r="B248" s="37" t="s">
        <v>227</v>
      </c>
      <c r="C248" s="27">
        <v>238452</v>
      </c>
      <c r="D248" s="28">
        <v>2.332E-4</v>
      </c>
      <c r="E248" s="27">
        <v>32651.550000000003</v>
      </c>
      <c r="F248" s="63">
        <v>217253.61720000001</v>
      </c>
      <c r="G248" s="64">
        <v>249905.16720000003</v>
      </c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</row>
    <row r="249" spans="1:397" s="35" customFormat="1">
      <c r="A249" s="36">
        <v>3059</v>
      </c>
      <c r="B249" s="37" t="s">
        <v>228</v>
      </c>
      <c r="C249" s="27">
        <v>457236</v>
      </c>
      <c r="D249" s="28">
        <v>4.4700000000000002E-4</v>
      </c>
      <c r="E249" s="27">
        <v>129367.09</v>
      </c>
      <c r="F249" s="63">
        <v>416587.71960000001</v>
      </c>
      <c r="G249" s="64">
        <v>545954.80960000004</v>
      </c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</row>
    <row r="250" spans="1:397" s="35" customFormat="1">
      <c r="A250" s="36">
        <v>3060</v>
      </c>
      <c r="B250" s="37" t="s">
        <v>229</v>
      </c>
      <c r="C250" s="27">
        <v>228360</v>
      </c>
      <c r="D250" s="28">
        <v>2.2330000000000001E-4</v>
      </c>
      <c r="E250" s="27">
        <v>46566.35</v>
      </c>
      <c r="F250" s="63">
        <v>208058.796</v>
      </c>
      <c r="G250" s="64">
        <v>254625.14600000001</v>
      </c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</row>
    <row r="251" spans="1:397" s="35" customFormat="1">
      <c r="A251" s="36">
        <v>3061</v>
      </c>
      <c r="B251" s="37" t="s">
        <v>230</v>
      </c>
      <c r="C251" s="27">
        <v>275988</v>
      </c>
      <c r="D251" s="28">
        <v>2.698E-4</v>
      </c>
      <c r="E251" s="27">
        <v>37233.14</v>
      </c>
      <c r="F251" s="63">
        <v>251452.66680000001</v>
      </c>
      <c r="G251" s="64">
        <v>288685.80680000002</v>
      </c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</row>
    <row r="252" spans="1:397" s="35" customFormat="1">
      <c r="A252" s="36">
        <v>3062</v>
      </c>
      <c r="B252" s="37" t="s">
        <v>231</v>
      </c>
      <c r="C252" s="27">
        <v>2906184</v>
      </c>
      <c r="D252" s="28">
        <v>2.8416000000000001E-3</v>
      </c>
      <c r="E252" s="27">
        <v>250378.42</v>
      </c>
      <c r="F252" s="63">
        <v>2647824.2423999999</v>
      </c>
      <c r="G252" s="64">
        <v>2898202.6623999998</v>
      </c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</row>
    <row r="253" spans="1:397" s="35" customFormat="1">
      <c r="A253" s="36">
        <v>3064</v>
      </c>
      <c r="B253" s="37" t="s">
        <v>232</v>
      </c>
      <c r="C253" s="27">
        <v>841764</v>
      </c>
      <c r="D253" s="28">
        <v>8.231E-4</v>
      </c>
      <c r="E253" s="27">
        <v>113003.57</v>
      </c>
      <c r="F253" s="63">
        <v>766931.18040000007</v>
      </c>
      <c r="G253" s="64">
        <v>879934.75040000002</v>
      </c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</row>
    <row r="254" spans="1:397" s="35" customFormat="1">
      <c r="A254" s="36">
        <v>3065</v>
      </c>
      <c r="B254" s="37" t="s">
        <v>233</v>
      </c>
      <c r="C254" s="27">
        <v>351588</v>
      </c>
      <c r="D254" s="28">
        <v>3.4380000000000001E-4</v>
      </c>
      <c r="E254" s="27">
        <v>48576.2</v>
      </c>
      <c r="F254" s="63">
        <v>320331.82679999998</v>
      </c>
      <c r="G254" s="64">
        <v>368908.02679999999</v>
      </c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</row>
    <row r="255" spans="1:397" s="35" customFormat="1">
      <c r="A255" s="36">
        <v>3066</v>
      </c>
      <c r="B255" s="37" t="s">
        <v>234</v>
      </c>
      <c r="C255" s="27">
        <v>430104</v>
      </c>
      <c r="D255" s="28">
        <v>4.2049999999999998E-4</v>
      </c>
      <c r="E255" s="27">
        <v>78837.919999999998</v>
      </c>
      <c r="F255" s="63">
        <v>391867.75440000003</v>
      </c>
      <c r="G255" s="64">
        <v>470705.67440000002</v>
      </c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</row>
    <row r="256" spans="1:397" s="35" customFormat="1">
      <c r="A256" s="36">
        <v>3067</v>
      </c>
      <c r="B256" s="37" t="s">
        <v>235</v>
      </c>
      <c r="C256" s="27">
        <v>1212264</v>
      </c>
      <c r="D256" s="28">
        <v>1.1854000000000001E-3</v>
      </c>
      <c r="E256" s="27">
        <v>213993.98</v>
      </c>
      <c r="F256" s="63">
        <v>1104493.7304</v>
      </c>
      <c r="G256" s="64">
        <v>1318487.7104</v>
      </c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</row>
    <row r="257" spans="1:397" s="35" customFormat="1">
      <c r="A257" s="36">
        <v>3068</v>
      </c>
      <c r="B257" s="37" t="s">
        <v>236</v>
      </c>
      <c r="C257" s="27">
        <v>266220</v>
      </c>
      <c r="D257" s="28">
        <v>2.6029999999999998E-4</v>
      </c>
      <c r="E257" s="27">
        <v>45203.43</v>
      </c>
      <c r="F257" s="63">
        <v>242553.04200000002</v>
      </c>
      <c r="G257" s="64">
        <v>287756.47200000001</v>
      </c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</row>
    <row r="258" spans="1:397" s="35" customFormat="1">
      <c r="A258" s="36">
        <v>3069</v>
      </c>
      <c r="B258" s="37" t="s">
        <v>237</v>
      </c>
      <c r="C258" s="27">
        <v>296472</v>
      </c>
      <c r="D258" s="28">
        <v>2.899E-4</v>
      </c>
      <c r="E258" s="27">
        <v>79363.760000000009</v>
      </c>
      <c r="F258" s="63">
        <v>270115.63920000003</v>
      </c>
      <c r="G258" s="64">
        <v>349479.39920000004</v>
      </c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</row>
    <row r="259" spans="1:397" s="35" customFormat="1">
      <c r="A259" s="36">
        <v>3072</v>
      </c>
      <c r="B259" s="37" t="s">
        <v>238</v>
      </c>
      <c r="C259" s="27">
        <v>428748</v>
      </c>
      <c r="D259" s="28">
        <v>4.192E-4</v>
      </c>
      <c r="E259" s="27">
        <v>82197.36</v>
      </c>
      <c r="F259" s="63">
        <v>390632.3028</v>
      </c>
      <c r="G259" s="64">
        <v>472829.66279999999</v>
      </c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</row>
    <row r="260" spans="1:397" s="35" customFormat="1">
      <c r="A260" s="36">
        <v>3073</v>
      </c>
      <c r="B260" s="37" t="s">
        <v>239</v>
      </c>
      <c r="C260" s="27">
        <v>829812</v>
      </c>
      <c r="D260" s="28">
        <v>8.1130000000000004E-4</v>
      </c>
      <c r="E260" s="27">
        <v>118966.02</v>
      </c>
      <c r="F260" s="63">
        <v>756041.7132</v>
      </c>
      <c r="G260" s="64">
        <v>875007.73320000002</v>
      </c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</row>
    <row r="261" spans="1:397" s="35" customFormat="1">
      <c r="A261" s="36">
        <v>3074</v>
      </c>
      <c r="B261" s="37" t="s">
        <v>240</v>
      </c>
      <c r="C261" s="27">
        <v>726348</v>
      </c>
      <c r="D261" s="28">
        <v>7.1020000000000002E-4</v>
      </c>
      <c r="E261" s="27">
        <v>123474.68</v>
      </c>
      <c r="F261" s="63">
        <v>661775.66280000005</v>
      </c>
      <c r="G261" s="64">
        <v>785250.34279999998</v>
      </c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</row>
    <row r="262" spans="1:397" s="35" customFormat="1">
      <c r="A262" s="36">
        <v>3075</v>
      </c>
      <c r="B262" s="37" t="s">
        <v>241</v>
      </c>
      <c r="C262" s="27">
        <v>968520</v>
      </c>
      <c r="D262" s="28">
        <v>9.4700000000000003E-4</v>
      </c>
      <c r="E262" s="27">
        <v>133358.31</v>
      </c>
      <c r="F262" s="63">
        <v>882418.57200000004</v>
      </c>
      <c r="G262" s="64">
        <v>1015776.882</v>
      </c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</row>
    <row r="263" spans="1:397" s="35" customFormat="1">
      <c r="A263" s="36">
        <v>3076</v>
      </c>
      <c r="B263" s="37" t="s">
        <v>242</v>
      </c>
      <c r="C263" s="27">
        <v>254880</v>
      </c>
      <c r="D263" s="28">
        <v>2.4919999999999999E-4</v>
      </c>
      <c r="E263" s="27">
        <v>87211.93</v>
      </c>
      <c r="F263" s="63">
        <v>232221.16800000001</v>
      </c>
      <c r="G263" s="64">
        <v>319433.098</v>
      </c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</row>
    <row r="264" spans="1:397" s="35" customFormat="1">
      <c r="A264" s="36">
        <v>3077</v>
      </c>
      <c r="B264" s="37" t="s">
        <v>243</v>
      </c>
      <c r="C264" s="27">
        <v>131028</v>
      </c>
      <c r="D264" s="28">
        <v>1.281E-4</v>
      </c>
      <c r="E264" s="27">
        <v>30707.089999999997</v>
      </c>
      <c r="F264" s="63">
        <v>119379.61080000001</v>
      </c>
      <c r="G264" s="64">
        <v>150086.70079999999</v>
      </c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</row>
    <row r="265" spans="1:397" s="35" customFormat="1">
      <c r="A265" s="36">
        <v>3078</v>
      </c>
      <c r="B265" s="37" t="s">
        <v>244</v>
      </c>
      <c r="C265" s="27">
        <v>581712</v>
      </c>
      <c r="D265" s="28">
        <v>5.6879999999999995E-4</v>
      </c>
      <c r="E265" s="27">
        <v>163551.84</v>
      </c>
      <c r="F265" s="63">
        <v>529997.80319999997</v>
      </c>
      <c r="G265" s="64">
        <v>693549.64319999993</v>
      </c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</row>
    <row r="266" spans="1:397" s="35" customFormat="1">
      <c r="A266" s="36">
        <v>3079</v>
      </c>
      <c r="B266" s="37" t="s">
        <v>245</v>
      </c>
      <c r="C266" s="27">
        <v>213492</v>
      </c>
      <c r="D266" s="28">
        <v>2.087E-4</v>
      </c>
      <c r="E266" s="27">
        <v>36909.920000000006</v>
      </c>
      <c r="F266" s="63">
        <v>194512.5612</v>
      </c>
      <c r="G266" s="64">
        <v>231422.48120000001</v>
      </c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</row>
    <row r="267" spans="1:397" s="35" customFormat="1">
      <c r="A267" s="36">
        <v>3080</v>
      </c>
      <c r="B267" s="37" t="s">
        <v>246</v>
      </c>
      <c r="C267" s="27">
        <v>418860</v>
      </c>
      <c r="D267" s="28">
        <v>4.0949999999999998E-4</v>
      </c>
      <c r="E267" s="27">
        <v>36157.300000000003</v>
      </c>
      <c r="F267" s="63">
        <v>381623.34600000002</v>
      </c>
      <c r="G267" s="64">
        <v>417780.64600000001</v>
      </c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</row>
    <row r="268" spans="1:397" s="35" customFormat="1">
      <c r="A268" s="36">
        <v>3081</v>
      </c>
      <c r="B268" s="37" t="s">
        <v>247</v>
      </c>
      <c r="C268" s="27">
        <v>955008</v>
      </c>
      <c r="D268" s="28">
        <v>9.3380000000000004E-4</v>
      </c>
      <c r="E268" s="27">
        <v>89720.53</v>
      </c>
      <c r="F268" s="63">
        <v>870107.78879999998</v>
      </c>
      <c r="G268" s="64">
        <v>959828.31880000001</v>
      </c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</row>
    <row r="269" spans="1:397" s="35" customFormat="1">
      <c r="A269" s="36">
        <v>3082</v>
      </c>
      <c r="B269" s="37" t="s">
        <v>248</v>
      </c>
      <c r="C269" s="27">
        <v>210372</v>
      </c>
      <c r="D269" s="28">
        <v>2.0560000000000001E-4</v>
      </c>
      <c r="E269" s="27">
        <v>72472.28</v>
      </c>
      <c r="F269" s="63">
        <v>191669.92920000001</v>
      </c>
      <c r="G269" s="64">
        <v>264142.20920000004</v>
      </c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</row>
    <row r="270" spans="1:397" s="35" customFormat="1">
      <c r="A270" s="36">
        <v>3083</v>
      </c>
      <c r="B270" s="37" t="s">
        <v>249</v>
      </c>
      <c r="C270" s="27">
        <v>332244</v>
      </c>
      <c r="D270" s="28">
        <v>3.2479999999999998E-4</v>
      </c>
      <c r="E270" s="27">
        <v>96794.12</v>
      </c>
      <c r="F270" s="63">
        <v>302707.50839999999</v>
      </c>
      <c r="G270" s="64">
        <v>399501.62839999999</v>
      </c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</row>
    <row r="271" spans="1:397" s="35" customFormat="1">
      <c r="A271" s="36">
        <v>3084</v>
      </c>
      <c r="B271" s="37" t="s">
        <v>250</v>
      </c>
      <c r="C271" s="27">
        <v>224928</v>
      </c>
      <c r="D271" s="28">
        <v>2.1990000000000001E-4</v>
      </c>
      <c r="E271" s="27">
        <v>61431.57</v>
      </c>
      <c r="F271" s="63">
        <v>204931.9008</v>
      </c>
      <c r="G271" s="64">
        <v>266363.47080000001</v>
      </c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</row>
    <row r="272" spans="1:397" s="35" customFormat="1">
      <c r="A272" s="36">
        <v>3085</v>
      </c>
      <c r="B272" s="37" t="s">
        <v>251</v>
      </c>
      <c r="C272" s="27">
        <v>583476</v>
      </c>
      <c r="D272" s="28">
        <v>5.7050000000000004E-4</v>
      </c>
      <c r="E272" s="27">
        <v>73279.28</v>
      </c>
      <c r="F272" s="63">
        <v>531604.98360000004</v>
      </c>
      <c r="G272" s="64">
        <v>604884.26360000006</v>
      </c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</row>
    <row r="273" spans="1:397" s="35" customFormat="1">
      <c r="A273" s="36">
        <v>3086</v>
      </c>
      <c r="B273" s="37" t="s">
        <v>252</v>
      </c>
      <c r="C273" s="27">
        <v>249984</v>
      </c>
      <c r="D273" s="28">
        <v>2.4439999999999998E-4</v>
      </c>
      <c r="E273" s="27">
        <v>71663.959999999992</v>
      </c>
      <c r="F273" s="63">
        <v>227760.42240000001</v>
      </c>
      <c r="G273" s="64">
        <v>299424.3824</v>
      </c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</row>
    <row r="274" spans="1:397" s="35" customFormat="1">
      <c r="A274" s="36">
        <v>3087</v>
      </c>
      <c r="B274" s="37" t="s">
        <v>253</v>
      </c>
      <c r="C274" s="27">
        <v>392448</v>
      </c>
      <c r="D274" s="28">
        <v>3.837E-4</v>
      </c>
      <c r="E274" s="27">
        <v>59899.07</v>
      </c>
      <c r="F274" s="63">
        <v>357559.37280000001</v>
      </c>
      <c r="G274" s="64">
        <v>417458.44280000002</v>
      </c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</row>
    <row r="275" spans="1:397" s="35" customFormat="1">
      <c r="A275" s="36">
        <v>3088</v>
      </c>
      <c r="B275" s="37" t="s">
        <v>254</v>
      </c>
      <c r="C275" s="27">
        <v>301992</v>
      </c>
      <c r="D275" s="28">
        <v>2.9530000000000002E-4</v>
      </c>
      <c r="E275" s="27">
        <v>51102.17</v>
      </c>
      <c r="F275" s="63">
        <v>275144.91120000003</v>
      </c>
      <c r="G275" s="64">
        <v>326247.08120000002</v>
      </c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</row>
    <row r="276" spans="1:397" s="35" customFormat="1">
      <c r="A276" s="36">
        <v>3801</v>
      </c>
      <c r="B276" s="37" t="s">
        <v>115</v>
      </c>
      <c r="C276" s="27">
        <v>2336472</v>
      </c>
      <c r="D276" s="28">
        <v>2.3597000000000002E-3</v>
      </c>
      <c r="E276" s="27">
        <v>189984.53</v>
      </c>
      <c r="F276" s="63">
        <v>2128759.6392000001</v>
      </c>
      <c r="G276" s="64">
        <v>2318744.1691999999</v>
      </c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</row>
    <row r="277" spans="1:397" s="35" customFormat="1">
      <c r="A277" s="36">
        <v>5470</v>
      </c>
      <c r="B277" s="37" t="s">
        <v>255</v>
      </c>
      <c r="C277" s="27">
        <v>8221008</v>
      </c>
      <c r="D277" s="28">
        <v>8.3028000000000008E-3</v>
      </c>
      <c r="E277" s="27">
        <v>1237087.7000000002</v>
      </c>
      <c r="F277" s="63">
        <v>7490160.3887999998</v>
      </c>
      <c r="G277" s="64">
        <v>8727248.0888</v>
      </c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</row>
    <row r="278" spans="1:397" s="35" customFormat="1">
      <c r="A278" s="36">
        <v>7403</v>
      </c>
      <c r="B278" s="37" t="s">
        <v>256</v>
      </c>
      <c r="C278" s="27">
        <v>305676</v>
      </c>
      <c r="D278" s="28">
        <v>3.0870000000000002E-4</v>
      </c>
      <c r="E278" s="27">
        <v>93666.880000000005</v>
      </c>
      <c r="F278" s="63">
        <v>278501.40360000002</v>
      </c>
      <c r="G278" s="64">
        <v>372168.28360000002</v>
      </c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</row>
    <row r="279" spans="1:397" s="35" customFormat="1">
      <c r="A279" s="36">
        <v>7408</v>
      </c>
      <c r="B279" s="37" t="s">
        <v>258</v>
      </c>
      <c r="C279" s="27">
        <v>112980</v>
      </c>
      <c r="D279" s="28">
        <v>1.141E-4</v>
      </c>
      <c r="E279" s="27">
        <v>25558.959999999999</v>
      </c>
      <c r="F279" s="63">
        <v>102936.07800000001</v>
      </c>
      <c r="G279" s="64">
        <v>128495.038</v>
      </c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</row>
    <row r="280" spans="1:397" s="35" customFormat="1">
      <c r="A280" s="36">
        <v>7409</v>
      </c>
      <c r="B280" s="37" t="s">
        <v>259</v>
      </c>
      <c r="C280" s="27">
        <v>22974</v>
      </c>
      <c r="D280" s="28">
        <v>9.2800000000000006E-5</v>
      </c>
      <c r="E280" s="27">
        <v>1705.94</v>
      </c>
      <c r="F280" s="63">
        <v>20931.611400000002</v>
      </c>
      <c r="G280" s="64">
        <v>22637.5514</v>
      </c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</row>
    <row r="281" spans="1:397" s="35" customFormat="1">
      <c r="A281" s="36">
        <v>7415</v>
      </c>
      <c r="B281" s="37" t="s">
        <v>260</v>
      </c>
      <c r="C281" s="27">
        <v>74472</v>
      </c>
      <c r="D281" s="28">
        <v>7.5199999999999998E-5</v>
      </c>
      <c r="E281" s="27">
        <v>0</v>
      </c>
      <c r="F281" s="63">
        <v>67851.439200000008</v>
      </c>
      <c r="G281" s="64">
        <v>67851.439200000008</v>
      </c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</row>
    <row r="282" spans="1:397" s="35" customFormat="1">
      <c r="A282" s="36">
        <v>7417</v>
      </c>
      <c r="B282" s="37" t="s">
        <v>262</v>
      </c>
      <c r="C282" s="27">
        <v>98796</v>
      </c>
      <c r="D282" s="28">
        <v>9.6600000000000003E-5</v>
      </c>
      <c r="E282" s="27">
        <v>9286.31</v>
      </c>
      <c r="F282" s="63">
        <v>90013.035600000003</v>
      </c>
      <c r="G282" s="64">
        <v>99299.345600000001</v>
      </c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</row>
    <row r="283" spans="1:397" s="35" customFormat="1">
      <c r="A283" s="36">
        <v>8024</v>
      </c>
      <c r="B283" s="37" t="s">
        <v>479</v>
      </c>
      <c r="C283" s="27">
        <v>0</v>
      </c>
      <c r="D283" s="28">
        <v>8.1974000000000005E-3</v>
      </c>
      <c r="E283" s="27">
        <v>0</v>
      </c>
      <c r="F283" s="63">
        <v>0</v>
      </c>
      <c r="G283" s="64">
        <v>0</v>
      </c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</row>
    <row r="284" spans="1:397" s="35" customFormat="1">
      <c r="A284" s="36">
        <v>8201</v>
      </c>
      <c r="B284" s="37" t="s">
        <v>469</v>
      </c>
      <c r="C284" s="27">
        <v>0</v>
      </c>
      <c r="D284" s="28">
        <v>1.4185999999999999E-3</v>
      </c>
      <c r="E284" s="27">
        <v>0</v>
      </c>
      <c r="F284" s="63">
        <v>0</v>
      </c>
      <c r="G284" s="64">
        <v>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</row>
    <row r="285" spans="1:397" s="35" customFormat="1">
      <c r="A285" s="36">
        <v>8202</v>
      </c>
      <c r="B285" s="37" t="s">
        <v>298</v>
      </c>
      <c r="C285" s="27">
        <v>3113532</v>
      </c>
      <c r="D285" s="28">
        <v>3.0442999999999998E-3</v>
      </c>
      <c r="E285" s="27">
        <v>11602.69</v>
      </c>
      <c r="F285" s="63">
        <v>2836739.0052</v>
      </c>
      <c r="G285" s="64">
        <v>2848341.6952</v>
      </c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</row>
    <row r="286" spans="1:397" s="35" customFormat="1">
      <c r="A286" s="36">
        <v>8204</v>
      </c>
      <c r="B286" s="37" t="s">
        <v>299</v>
      </c>
      <c r="C286" s="27">
        <v>3619104</v>
      </c>
      <c r="D286" s="28">
        <v>3.5387000000000001E-3</v>
      </c>
      <c r="E286" s="27">
        <v>648398.22000000009</v>
      </c>
      <c r="F286" s="63">
        <v>3297365.6543999999</v>
      </c>
      <c r="G286" s="64">
        <v>3945763.8744000001</v>
      </c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</row>
    <row r="287" spans="1:397" s="35" customFormat="1">
      <c r="A287" s="36">
        <v>8205</v>
      </c>
      <c r="B287" s="37" t="s">
        <v>300</v>
      </c>
      <c r="C287" s="27">
        <v>4839060</v>
      </c>
      <c r="D287" s="28">
        <v>4.7315999999999999E-3</v>
      </c>
      <c r="E287" s="27">
        <v>439884.01</v>
      </c>
      <c r="F287" s="63">
        <v>4408867.5659999996</v>
      </c>
      <c r="G287" s="64">
        <v>4848751.5759999994</v>
      </c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</row>
    <row r="288" spans="1:397" s="35" customFormat="1">
      <c r="A288" s="36">
        <v>8208</v>
      </c>
      <c r="B288" s="37" t="s">
        <v>301</v>
      </c>
      <c r="C288" s="27">
        <v>5341404</v>
      </c>
      <c r="D288" s="28">
        <v>5.2227000000000003E-3</v>
      </c>
      <c r="E288" s="27">
        <v>1511987.51</v>
      </c>
      <c r="F288" s="63">
        <v>4866553.1843999997</v>
      </c>
      <c r="G288" s="64">
        <v>6378540.6943999995</v>
      </c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</row>
    <row r="289" spans="1:397" s="35" customFormat="1">
      <c r="A289" s="36">
        <v>8209</v>
      </c>
      <c r="B289" s="37" t="s">
        <v>522</v>
      </c>
      <c r="C289" s="27">
        <v>1931436</v>
      </c>
      <c r="D289" s="28">
        <v>1.8885E-3</v>
      </c>
      <c r="E289" s="27">
        <v>707946.95</v>
      </c>
      <c r="F289" s="63">
        <v>1759731.3396000001</v>
      </c>
      <c r="G289" s="64">
        <v>2467678.2895999998</v>
      </c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</row>
    <row r="290" spans="1:397" s="35" customFormat="1">
      <c r="A290" s="36">
        <v>8210</v>
      </c>
      <c r="B290" s="37" t="s">
        <v>464</v>
      </c>
      <c r="C290" s="27">
        <v>9991092</v>
      </c>
      <c r="D290" s="28">
        <v>9.7690999999999993E-3</v>
      </c>
      <c r="E290" s="27">
        <v>2937837.8</v>
      </c>
      <c r="F290" s="63">
        <v>9102883.9211999997</v>
      </c>
      <c r="G290" s="64">
        <v>12040721.7212</v>
      </c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</row>
    <row r="291" spans="1:397" s="35" customFormat="1">
      <c r="A291" s="36">
        <v>8213</v>
      </c>
      <c r="B291" s="37" t="s">
        <v>303</v>
      </c>
      <c r="C291" s="27">
        <v>1622796</v>
      </c>
      <c r="D291" s="28">
        <v>1.5866999999999999E-3</v>
      </c>
      <c r="E291" s="27">
        <v>1401130.01</v>
      </c>
      <c r="F291" s="63">
        <v>1478529.4356</v>
      </c>
      <c r="G291" s="64">
        <v>2879659.4456000002</v>
      </c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</row>
    <row r="292" spans="1:397" s="35" customFormat="1">
      <c r="A292" s="36">
        <v>8216</v>
      </c>
      <c r="B292" s="37" t="s">
        <v>304</v>
      </c>
      <c r="C292" s="27">
        <v>1580064</v>
      </c>
      <c r="D292" s="28">
        <v>1.5449999999999999E-3</v>
      </c>
      <c r="E292" s="27">
        <v>310470.69</v>
      </c>
      <c r="F292" s="63">
        <v>1439596.3104000001</v>
      </c>
      <c r="G292" s="64">
        <v>1750067.0004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</row>
    <row r="293" spans="1:397" s="35" customFormat="1">
      <c r="A293" s="36">
        <v>8220</v>
      </c>
      <c r="B293" s="37" t="s">
        <v>305</v>
      </c>
      <c r="C293" s="27">
        <v>7024704</v>
      </c>
      <c r="D293" s="28">
        <v>6.8685999999999999E-3</v>
      </c>
      <c r="E293" s="27">
        <v>1735032.31</v>
      </c>
      <c r="F293" s="63">
        <v>6400207.8144000005</v>
      </c>
      <c r="G293" s="64">
        <v>8135240.124400001</v>
      </c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</row>
    <row r="294" spans="1:397" s="35" customFormat="1">
      <c r="A294" s="36">
        <v>8221</v>
      </c>
      <c r="B294" s="37" t="s">
        <v>306</v>
      </c>
      <c r="C294" s="27">
        <v>2490348</v>
      </c>
      <c r="D294" s="28">
        <v>2.4350000000000001E-3</v>
      </c>
      <c r="E294" s="27">
        <v>391559.62</v>
      </c>
      <c r="F294" s="63">
        <v>2268956.0628</v>
      </c>
      <c r="G294" s="64">
        <v>2660515.6828000001</v>
      </c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</row>
    <row r="295" spans="1:397" s="35" customFormat="1">
      <c r="A295" s="36" t="s">
        <v>38</v>
      </c>
      <c r="B295" s="37" t="s">
        <v>130</v>
      </c>
      <c r="C295" s="27">
        <v>54180</v>
      </c>
      <c r="D295" s="28">
        <v>5.4700000000000001E-5</v>
      </c>
      <c r="E295" s="27">
        <v>8052.5199999999995</v>
      </c>
      <c r="F295" s="63">
        <v>49363.398000000001</v>
      </c>
      <c r="G295" s="64">
        <v>57415.917999999998</v>
      </c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</row>
    <row r="296" spans="1:397" s="35" customFormat="1">
      <c r="A296" s="36" t="s">
        <v>39</v>
      </c>
      <c r="B296" s="37" t="s">
        <v>137</v>
      </c>
      <c r="C296" s="27">
        <v>51792</v>
      </c>
      <c r="D296" s="28">
        <v>5.2299999999999997E-5</v>
      </c>
      <c r="E296" s="27">
        <v>2122.37</v>
      </c>
      <c r="F296" s="63">
        <v>47187.691200000001</v>
      </c>
      <c r="G296" s="64">
        <v>49310.061200000004</v>
      </c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</row>
    <row r="297" spans="1:397" s="35" customFormat="1">
      <c r="A297" s="36" t="s">
        <v>40</v>
      </c>
      <c r="B297" s="37" t="s">
        <v>139</v>
      </c>
      <c r="C297" s="27">
        <v>24960</v>
      </c>
      <c r="D297" s="28">
        <v>2.5199999999999999E-5</v>
      </c>
      <c r="E297" s="27">
        <v>1879.06</v>
      </c>
      <c r="F297" s="63">
        <v>22741.056</v>
      </c>
      <c r="G297" s="64">
        <v>24620.116000000002</v>
      </c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</row>
    <row r="298" spans="1:397" s="35" customFormat="1">
      <c r="A298" s="36" t="s">
        <v>41</v>
      </c>
      <c r="B298" s="37" t="s">
        <v>144</v>
      </c>
      <c r="C298" s="27">
        <v>39530</v>
      </c>
      <c r="D298" s="28">
        <v>4.7899999999999999E-5</v>
      </c>
      <c r="E298" s="27">
        <v>4210.88</v>
      </c>
      <c r="F298" s="63">
        <v>36015.783000000003</v>
      </c>
      <c r="G298" s="64">
        <v>40226.663</v>
      </c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</row>
    <row r="299" spans="1:397" s="35" customFormat="1">
      <c r="A299" s="36" t="s">
        <v>42</v>
      </c>
      <c r="B299" s="37" t="s">
        <v>148</v>
      </c>
      <c r="C299" s="27">
        <v>93780</v>
      </c>
      <c r="D299" s="28">
        <v>9.4699999999999998E-5</v>
      </c>
      <c r="E299" s="27">
        <v>11220.84</v>
      </c>
      <c r="F299" s="63">
        <v>85442.957999999999</v>
      </c>
      <c r="G299" s="64">
        <v>96663.797999999995</v>
      </c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</row>
    <row r="300" spans="1:397" s="35" customFormat="1">
      <c r="A300" s="36" t="s">
        <v>43</v>
      </c>
      <c r="B300" s="37" t="s">
        <v>428</v>
      </c>
      <c r="C300" s="27">
        <v>32484</v>
      </c>
      <c r="D300" s="28">
        <v>3.2799999999999998E-5</v>
      </c>
      <c r="E300" s="27">
        <v>0</v>
      </c>
      <c r="F300" s="63">
        <v>29596.172399999999</v>
      </c>
      <c r="G300" s="64">
        <v>29596.172399999999</v>
      </c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</row>
    <row r="301" spans="1:397" s="35" customFormat="1">
      <c r="A301" s="36" t="s">
        <v>44</v>
      </c>
      <c r="B301" s="37" t="s">
        <v>429</v>
      </c>
      <c r="C301" s="27">
        <v>35160</v>
      </c>
      <c r="D301" s="28">
        <v>3.5500000000000002E-5</v>
      </c>
      <c r="E301" s="27">
        <v>0</v>
      </c>
      <c r="F301" s="63">
        <v>32034.276000000002</v>
      </c>
      <c r="G301" s="64">
        <v>32034.276000000002</v>
      </c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</row>
    <row r="302" spans="1:397" s="35" customFormat="1">
      <c r="A302" s="36" t="s">
        <v>45</v>
      </c>
      <c r="B302" s="37" t="s">
        <v>430</v>
      </c>
      <c r="C302" s="27">
        <v>87336</v>
      </c>
      <c r="D302" s="28">
        <v>8.8200000000000003E-5</v>
      </c>
      <c r="E302" s="27">
        <v>8841.1</v>
      </c>
      <c r="F302" s="63">
        <v>79571.829599999997</v>
      </c>
      <c r="G302" s="64">
        <v>88412.929600000003</v>
      </c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</row>
    <row r="303" spans="1:397" s="35" customFormat="1">
      <c r="A303" s="36" t="s">
        <v>46</v>
      </c>
      <c r="B303" s="37" t="s">
        <v>131</v>
      </c>
      <c r="C303" s="27">
        <v>103776</v>
      </c>
      <c r="D303" s="28">
        <v>1.048E-4</v>
      </c>
      <c r="E303" s="27">
        <v>0</v>
      </c>
      <c r="F303" s="63">
        <v>94550.313600000009</v>
      </c>
      <c r="G303" s="64">
        <v>94550.313600000009</v>
      </c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</row>
    <row r="304" spans="1:397" s="35" customFormat="1">
      <c r="A304" s="36" t="s">
        <v>47</v>
      </c>
      <c r="B304" s="37" t="s">
        <v>431</v>
      </c>
      <c r="C304" s="27">
        <v>151308</v>
      </c>
      <c r="D304" s="28">
        <v>1.528E-4</v>
      </c>
      <c r="E304" s="27">
        <v>10320.52</v>
      </c>
      <c r="F304" s="63">
        <v>137856.7188</v>
      </c>
      <c r="G304" s="64">
        <v>148177.23879999999</v>
      </c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</row>
    <row r="305" spans="1:397" s="35" customFormat="1">
      <c r="A305" s="36" t="s">
        <v>475</v>
      </c>
      <c r="B305" s="37" t="s">
        <v>476</v>
      </c>
      <c r="C305" s="27">
        <v>108</v>
      </c>
      <c r="D305" s="28">
        <v>9.9999999999999995E-8</v>
      </c>
      <c r="E305" s="27">
        <v>0</v>
      </c>
      <c r="F305" s="63">
        <v>98.398800000000008</v>
      </c>
      <c r="G305" s="64">
        <v>98.398800000000008</v>
      </c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</row>
    <row r="306" spans="1:397" s="35" customFormat="1">
      <c r="A306" s="36" t="s">
        <v>48</v>
      </c>
      <c r="B306" s="37" t="s">
        <v>432</v>
      </c>
      <c r="C306" s="27">
        <v>101700</v>
      </c>
      <c r="D306" s="28">
        <v>1.027E-4</v>
      </c>
      <c r="E306" s="27">
        <v>21436.54</v>
      </c>
      <c r="F306" s="63">
        <v>92658.87</v>
      </c>
      <c r="G306" s="64">
        <v>114095.41</v>
      </c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</row>
    <row r="307" spans="1:397" s="35" customFormat="1">
      <c r="A307" s="36" t="s">
        <v>49</v>
      </c>
      <c r="B307" s="37" t="s">
        <v>433</v>
      </c>
      <c r="C307" s="27">
        <v>268044</v>
      </c>
      <c r="D307" s="28">
        <v>2.7070000000000002E-4</v>
      </c>
      <c r="E307" s="27">
        <v>54841.619999999995</v>
      </c>
      <c r="F307" s="63">
        <v>244214.8884</v>
      </c>
      <c r="G307" s="64">
        <v>299056.50839999999</v>
      </c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</row>
    <row r="308" spans="1:397" s="35" customFormat="1">
      <c r="A308" s="36" t="s">
        <v>50</v>
      </c>
      <c r="B308" s="37" t="s">
        <v>132</v>
      </c>
      <c r="C308" s="27">
        <v>8220</v>
      </c>
      <c r="D308" s="28">
        <v>8.3000000000000002E-6</v>
      </c>
      <c r="E308" s="27">
        <v>2608.37</v>
      </c>
      <c r="F308" s="63">
        <v>7489.2420000000002</v>
      </c>
      <c r="G308" s="64">
        <v>10097.612000000001</v>
      </c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</row>
    <row r="309" spans="1:397" s="35" customFormat="1">
      <c r="A309" s="36" t="s">
        <v>51</v>
      </c>
      <c r="B309" s="37" t="s">
        <v>133</v>
      </c>
      <c r="C309" s="27">
        <v>37044</v>
      </c>
      <c r="D309" s="28">
        <v>3.7400000000000001E-5</v>
      </c>
      <c r="E309" s="27">
        <v>32464.48</v>
      </c>
      <c r="F309" s="63">
        <v>33750.788399999998</v>
      </c>
      <c r="G309" s="64">
        <v>66215.268400000001</v>
      </c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</row>
    <row r="310" spans="1:397" s="35" customFormat="1">
      <c r="A310" s="36" t="s">
        <v>102</v>
      </c>
      <c r="B310" s="37" t="s">
        <v>134</v>
      </c>
      <c r="C310" s="27">
        <v>2880</v>
      </c>
      <c r="D310" s="28">
        <v>2.9000000000000002E-6</v>
      </c>
      <c r="E310" s="27">
        <v>0</v>
      </c>
      <c r="F310" s="63">
        <v>2623.9679999999998</v>
      </c>
      <c r="G310" s="64">
        <v>2623.9679999999998</v>
      </c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</row>
    <row r="311" spans="1:397" s="35" customFormat="1">
      <c r="A311" s="36" t="s">
        <v>52</v>
      </c>
      <c r="B311" s="37" t="s">
        <v>135</v>
      </c>
      <c r="C311" s="27">
        <v>45960</v>
      </c>
      <c r="D311" s="28">
        <v>4.6400000000000003E-5</v>
      </c>
      <c r="E311" s="27">
        <v>6770.74</v>
      </c>
      <c r="F311" s="63">
        <v>41874.156000000003</v>
      </c>
      <c r="G311" s="64">
        <v>48644.896000000001</v>
      </c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</row>
    <row r="312" spans="1:397" s="35" customFormat="1">
      <c r="A312" s="36" t="s">
        <v>53</v>
      </c>
      <c r="B312" s="37" t="s">
        <v>136</v>
      </c>
      <c r="C312" s="27">
        <v>13476</v>
      </c>
      <c r="D312" s="28">
        <v>1.36E-5</v>
      </c>
      <c r="E312" s="27">
        <v>6606.1200000000008</v>
      </c>
      <c r="F312" s="63">
        <v>12277.9836</v>
      </c>
      <c r="G312" s="64">
        <v>18884.103600000002</v>
      </c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</row>
    <row r="313" spans="1:397" s="35" customFormat="1">
      <c r="A313" s="36" t="s">
        <v>54</v>
      </c>
      <c r="B313" s="37" t="s">
        <v>434</v>
      </c>
      <c r="C313" s="27">
        <v>49908</v>
      </c>
      <c r="D313" s="28">
        <v>5.0399999999999999E-5</v>
      </c>
      <c r="E313" s="27">
        <v>5707.18</v>
      </c>
      <c r="F313" s="63">
        <v>45471.178800000002</v>
      </c>
      <c r="G313" s="64">
        <v>51178.358800000002</v>
      </c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</row>
    <row r="314" spans="1:397" s="35" customFormat="1">
      <c r="A314" s="36" t="s">
        <v>55</v>
      </c>
      <c r="B314" s="37" t="s">
        <v>435</v>
      </c>
      <c r="C314" s="27">
        <v>69612</v>
      </c>
      <c r="D314" s="28">
        <v>7.0300000000000001E-5</v>
      </c>
      <c r="E314" s="27">
        <v>11954.48</v>
      </c>
      <c r="F314" s="63">
        <v>63423.493200000004</v>
      </c>
      <c r="G314" s="64">
        <v>75377.973200000008</v>
      </c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</row>
    <row r="315" spans="1:397" s="35" customFormat="1">
      <c r="A315" s="36" t="s">
        <v>56</v>
      </c>
      <c r="B315" s="37" t="s">
        <v>138</v>
      </c>
      <c r="C315" s="27">
        <v>19224</v>
      </c>
      <c r="D315" s="28">
        <v>1.9400000000000001E-5</v>
      </c>
      <c r="E315" s="27">
        <v>0</v>
      </c>
      <c r="F315" s="63">
        <v>17514.986400000002</v>
      </c>
      <c r="G315" s="64">
        <v>17514.986400000002</v>
      </c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</row>
    <row r="316" spans="1:397" s="35" customFormat="1">
      <c r="A316" s="36" t="s">
        <v>57</v>
      </c>
      <c r="B316" s="37" t="s">
        <v>436</v>
      </c>
      <c r="C316" s="27">
        <v>83088</v>
      </c>
      <c r="D316" s="28">
        <v>8.3900000000000006E-5</v>
      </c>
      <c r="E316" s="27">
        <v>3681.83</v>
      </c>
      <c r="F316" s="63">
        <v>75701.476800000004</v>
      </c>
      <c r="G316" s="64">
        <v>79383.306800000006</v>
      </c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</row>
    <row r="317" spans="1:397" s="35" customFormat="1">
      <c r="A317" s="36" t="s">
        <v>58</v>
      </c>
      <c r="B317" s="37" t="s">
        <v>437</v>
      </c>
      <c r="C317" s="27">
        <v>59028</v>
      </c>
      <c r="D317" s="28">
        <v>5.9599999999999999E-5</v>
      </c>
      <c r="E317" s="27">
        <v>15312.34</v>
      </c>
      <c r="F317" s="63">
        <v>53780.410799999998</v>
      </c>
      <c r="G317" s="64">
        <v>69092.750799999994</v>
      </c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</row>
    <row r="318" spans="1:397" s="35" customFormat="1">
      <c r="A318" s="36" t="s">
        <v>59</v>
      </c>
      <c r="B318" s="37" t="s">
        <v>438</v>
      </c>
      <c r="C318" s="27">
        <v>254484</v>
      </c>
      <c r="D318" s="28">
        <v>2.5700000000000001E-4</v>
      </c>
      <c r="E318" s="27">
        <v>18964.25</v>
      </c>
      <c r="F318" s="63">
        <v>231860.37239999999</v>
      </c>
      <c r="G318" s="64">
        <v>250824.62239999999</v>
      </c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</row>
    <row r="319" spans="1:397" s="35" customFormat="1">
      <c r="A319" s="36" t="s">
        <v>60</v>
      </c>
      <c r="B319" s="37" t="s">
        <v>140</v>
      </c>
      <c r="C319" s="27">
        <v>0</v>
      </c>
      <c r="D319" s="28">
        <v>0</v>
      </c>
      <c r="E319" s="27">
        <v>5014.05</v>
      </c>
      <c r="F319" s="63">
        <v>0</v>
      </c>
      <c r="G319" s="64">
        <v>5014.05</v>
      </c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</row>
    <row r="320" spans="1:397" s="35" customFormat="1">
      <c r="A320" s="36" t="s">
        <v>61</v>
      </c>
      <c r="B320" s="37" t="s">
        <v>439</v>
      </c>
      <c r="C320" s="27">
        <v>52092</v>
      </c>
      <c r="D320" s="28">
        <v>5.2599999999999998E-5</v>
      </c>
      <c r="E320" s="27">
        <v>6736.1299999999992</v>
      </c>
      <c r="F320" s="63">
        <v>47461.021200000003</v>
      </c>
      <c r="G320" s="64">
        <v>54197.1512</v>
      </c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</row>
    <row r="321" spans="1:397" s="35" customFormat="1">
      <c r="A321" s="36" t="s">
        <v>62</v>
      </c>
      <c r="B321" s="37" t="s">
        <v>141</v>
      </c>
      <c r="C321" s="27">
        <v>19116</v>
      </c>
      <c r="D321" s="28">
        <v>1.9300000000000002E-5</v>
      </c>
      <c r="E321" s="27">
        <v>3293.3100000000004</v>
      </c>
      <c r="F321" s="63">
        <v>17416.587599999999</v>
      </c>
      <c r="G321" s="64">
        <v>20709.8976</v>
      </c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</row>
    <row r="322" spans="1:397" s="35" customFormat="1">
      <c r="A322" s="36" t="s">
        <v>63</v>
      </c>
      <c r="B322" s="37" t="s">
        <v>440</v>
      </c>
      <c r="C322" s="27">
        <v>172296</v>
      </c>
      <c r="D322" s="28">
        <v>1.74E-4</v>
      </c>
      <c r="E322" s="27">
        <v>8730.48</v>
      </c>
      <c r="F322" s="63">
        <v>156978.88560000001</v>
      </c>
      <c r="G322" s="64">
        <v>165709.36560000002</v>
      </c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</row>
    <row r="323" spans="1:397" s="35" customFormat="1">
      <c r="A323" s="36" t="s">
        <v>64</v>
      </c>
      <c r="B323" s="37" t="s">
        <v>441</v>
      </c>
      <c r="C323" s="27">
        <v>20316</v>
      </c>
      <c r="D323" s="28">
        <v>2.05E-5</v>
      </c>
      <c r="E323" s="27">
        <v>2403.1</v>
      </c>
      <c r="F323" s="63">
        <v>18509.907599999999</v>
      </c>
      <c r="G323" s="64">
        <v>20913.007599999997</v>
      </c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</row>
    <row r="324" spans="1:397" s="35" customFormat="1">
      <c r="A324" s="36" t="s">
        <v>65</v>
      </c>
      <c r="B324" s="37" t="s">
        <v>442</v>
      </c>
      <c r="C324" s="27">
        <v>6048</v>
      </c>
      <c r="D324" s="28">
        <v>6.1E-6</v>
      </c>
      <c r="E324" s="27">
        <v>5746.25</v>
      </c>
      <c r="F324" s="63">
        <v>5510.3328000000001</v>
      </c>
      <c r="G324" s="64">
        <v>11256.5828</v>
      </c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</row>
    <row r="325" spans="1:397" s="35" customFormat="1">
      <c r="A325" s="36" t="s">
        <v>66</v>
      </c>
      <c r="B325" s="37" t="s">
        <v>443</v>
      </c>
      <c r="C325" s="27">
        <v>54180</v>
      </c>
      <c r="D325" s="28">
        <v>5.4700000000000001E-5</v>
      </c>
      <c r="E325" s="27">
        <v>4454.6099999999997</v>
      </c>
      <c r="F325" s="63">
        <v>49363.398000000001</v>
      </c>
      <c r="G325" s="64">
        <v>53818.008000000002</v>
      </c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</row>
    <row r="326" spans="1:397" s="35" customFormat="1">
      <c r="A326" s="36" t="s">
        <v>67</v>
      </c>
      <c r="B326" s="37" t="s">
        <v>444</v>
      </c>
      <c r="C326" s="27">
        <v>92184</v>
      </c>
      <c r="D326" s="28">
        <v>9.31E-5</v>
      </c>
      <c r="E326" s="27">
        <v>32699.91</v>
      </c>
      <c r="F326" s="63">
        <v>83988.842400000009</v>
      </c>
      <c r="G326" s="64">
        <v>116688.75240000001</v>
      </c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</row>
    <row r="327" spans="1:397" s="35" customFormat="1">
      <c r="A327" s="36" t="s">
        <v>68</v>
      </c>
      <c r="B327" s="37" t="s">
        <v>142</v>
      </c>
      <c r="C327" s="27">
        <v>36840</v>
      </c>
      <c r="D327" s="28">
        <v>3.7200000000000003E-5</v>
      </c>
      <c r="E327" s="27">
        <v>1159.4299999999998</v>
      </c>
      <c r="F327" s="63">
        <v>33564.923999999999</v>
      </c>
      <c r="G327" s="64">
        <v>34724.353999999999</v>
      </c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</row>
    <row r="328" spans="1:397" s="35" customFormat="1">
      <c r="A328" s="36" t="s">
        <v>69</v>
      </c>
      <c r="B328" s="37" t="s">
        <v>143</v>
      </c>
      <c r="C328" s="27">
        <v>899052</v>
      </c>
      <c r="D328" s="28">
        <v>9.0799999999999995E-4</v>
      </c>
      <c r="E328" s="27">
        <v>47194.21</v>
      </c>
      <c r="F328" s="63">
        <v>819126.27720000001</v>
      </c>
      <c r="G328" s="64">
        <v>866320.48719999997</v>
      </c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</row>
    <row r="329" spans="1:397" s="35" customFormat="1">
      <c r="A329" s="36" t="s">
        <v>103</v>
      </c>
      <c r="B329" s="37" t="s">
        <v>480</v>
      </c>
      <c r="C329" s="27">
        <v>12192</v>
      </c>
      <c r="D329" s="28">
        <v>1.2300000000000001E-5</v>
      </c>
      <c r="E329" s="27">
        <v>0</v>
      </c>
      <c r="F329" s="63">
        <v>11108.1312</v>
      </c>
      <c r="G329" s="64">
        <v>11108.1312</v>
      </c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</row>
    <row r="330" spans="1:397" s="35" customFormat="1">
      <c r="A330" s="36" t="s">
        <v>104</v>
      </c>
      <c r="B330" s="37" t="s">
        <v>145</v>
      </c>
      <c r="C330" s="27">
        <v>312</v>
      </c>
      <c r="D330" s="28">
        <v>2.9999999999999999E-7</v>
      </c>
      <c r="E330" s="27">
        <v>0</v>
      </c>
      <c r="F330" s="63">
        <v>284.26319999999998</v>
      </c>
      <c r="G330" s="64">
        <v>284.26319999999998</v>
      </c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</row>
    <row r="331" spans="1:397" s="35" customFormat="1">
      <c r="A331" s="36" t="s">
        <v>70</v>
      </c>
      <c r="B331" s="37" t="s">
        <v>445</v>
      </c>
      <c r="C331" s="27">
        <v>54864</v>
      </c>
      <c r="D331" s="28">
        <v>5.5399999999999998E-5</v>
      </c>
      <c r="E331" s="27">
        <v>6532.3099999999995</v>
      </c>
      <c r="F331" s="63">
        <v>49986.590400000001</v>
      </c>
      <c r="G331" s="64">
        <v>56518.900399999999</v>
      </c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</row>
    <row r="332" spans="1:397" s="35" customFormat="1">
      <c r="A332" s="36" t="s">
        <v>71</v>
      </c>
      <c r="B332" s="37" t="s">
        <v>146</v>
      </c>
      <c r="C332" s="27">
        <v>18624</v>
      </c>
      <c r="D332" s="28">
        <v>1.88E-5</v>
      </c>
      <c r="E332" s="27">
        <v>2222.91</v>
      </c>
      <c r="F332" s="63">
        <v>16968.326400000002</v>
      </c>
      <c r="G332" s="64">
        <v>19191.236400000002</v>
      </c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</row>
    <row r="333" spans="1:397" s="35" customFormat="1">
      <c r="A333" s="36" t="s">
        <v>72</v>
      </c>
      <c r="B333" s="37" t="s">
        <v>446</v>
      </c>
      <c r="C333" s="27">
        <v>46752</v>
      </c>
      <c r="D333" s="28">
        <v>4.7200000000000002E-5</v>
      </c>
      <c r="E333" s="27">
        <v>249.92000000000002</v>
      </c>
      <c r="F333" s="63">
        <v>42595.747199999998</v>
      </c>
      <c r="G333" s="64">
        <v>42845.667199999996</v>
      </c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</row>
    <row r="334" spans="1:397" s="35" customFormat="1">
      <c r="A334" s="36" t="s">
        <v>105</v>
      </c>
      <c r="B334" s="37" t="s">
        <v>147</v>
      </c>
      <c r="C334" s="27">
        <v>0</v>
      </c>
      <c r="D334" s="28">
        <v>0</v>
      </c>
      <c r="E334" s="27">
        <v>2437.3599999999997</v>
      </c>
      <c r="F334" s="63">
        <v>0</v>
      </c>
      <c r="G334" s="64">
        <v>2437.3599999999997</v>
      </c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</row>
    <row r="335" spans="1:397" s="35" customFormat="1">
      <c r="A335" s="36" t="s">
        <v>73</v>
      </c>
      <c r="B335" s="37" t="s">
        <v>149</v>
      </c>
      <c r="C335" s="27">
        <v>57540</v>
      </c>
      <c r="D335" s="28">
        <v>5.8100000000000003E-5</v>
      </c>
      <c r="E335" s="27">
        <v>2603.8900000000003</v>
      </c>
      <c r="F335" s="63">
        <v>52424.694000000003</v>
      </c>
      <c r="G335" s="64">
        <v>55028.584000000003</v>
      </c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</row>
    <row r="336" spans="1:397" s="35" customFormat="1">
      <c r="A336" s="36" t="s">
        <v>74</v>
      </c>
      <c r="B336" s="37" t="s">
        <v>447</v>
      </c>
      <c r="C336" s="27">
        <v>101100</v>
      </c>
      <c r="D336" s="28">
        <v>1.021E-4</v>
      </c>
      <c r="E336" s="27">
        <v>9783.8700000000008</v>
      </c>
      <c r="F336" s="63">
        <v>92112.21</v>
      </c>
      <c r="G336" s="64">
        <v>101896.08</v>
      </c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</row>
    <row r="337" spans="1:397" s="35" customFormat="1">
      <c r="A337" s="36" t="s">
        <v>75</v>
      </c>
      <c r="B337" s="37" t="s">
        <v>150</v>
      </c>
      <c r="C337" s="27">
        <v>340620</v>
      </c>
      <c r="D337" s="28">
        <v>3.4400000000000001E-4</v>
      </c>
      <c r="E337" s="27">
        <v>37903.64</v>
      </c>
      <c r="F337" s="63">
        <v>310338.88199999998</v>
      </c>
      <c r="G337" s="64">
        <v>348242.522</v>
      </c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</row>
    <row r="338" spans="1:397" s="35" customFormat="1">
      <c r="A338" s="36" t="s">
        <v>76</v>
      </c>
      <c r="B338" s="37" t="s">
        <v>151</v>
      </c>
      <c r="C338" s="27">
        <v>10308</v>
      </c>
      <c r="D338" s="28">
        <v>1.04E-5</v>
      </c>
      <c r="E338" s="27">
        <v>6880.37</v>
      </c>
      <c r="F338" s="63">
        <v>9391.6188000000002</v>
      </c>
      <c r="G338" s="64">
        <v>16271.988799999999</v>
      </c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</row>
    <row r="339" spans="1:397" s="35" customFormat="1">
      <c r="A339" s="36" t="s">
        <v>77</v>
      </c>
      <c r="B339" s="37" t="s">
        <v>152</v>
      </c>
      <c r="C339" s="27">
        <v>78228</v>
      </c>
      <c r="D339" s="28">
        <v>7.8999999999999996E-5</v>
      </c>
      <c r="E339" s="27">
        <v>8820.4500000000007</v>
      </c>
      <c r="F339" s="63">
        <v>71273.530800000008</v>
      </c>
      <c r="G339" s="64">
        <v>80093.980800000005</v>
      </c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</row>
    <row r="340" spans="1:397" s="35" customFormat="1">
      <c r="A340" s="36" t="s">
        <v>78</v>
      </c>
      <c r="B340" s="37" t="s">
        <v>153</v>
      </c>
      <c r="C340" s="27">
        <v>29916</v>
      </c>
      <c r="D340" s="28">
        <v>3.0199999999999999E-5</v>
      </c>
      <c r="E340" s="27">
        <v>1419.39</v>
      </c>
      <c r="F340" s="63">
        <v>27256.4676</v>
      </c>
      <c r="G340" s="64">
        <v>28675.857599999999</v>
      </c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</row>
    <row r="341" spans="1:397" s="35" customFormat="1">
      <c r="A341" s="36" t="s">
        <v>79</v>
      </c>
      <c r="B341" s="37" t="s">
        <v>154</v>
      </c>
      <c r="C341" s="27">
        <v>26748</v>
      </c>
      <c r="D341" s="28">
        <v>2.6999999999999999E-5</v>
      </c>
      <c r="E341" s="27">
        <v>3042.06</v>
      </c>
      <c r="F341" s="63">
        <v>24370.102800000001</v>
      </c>
      <c r="G341" s="64">
        <v>27412.162800000002</v>
      </c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</row>
    <row r="342" spans="1:397" s="35" customFormat="1">
      <c r="A342" s="36" t="s">
        <v>80</v>
      </c>
      <c r="B342" s="37" t="s">
        <v>155</v>
      </c>
      <c r="C342" s="27">
        <v>88728</v>
      </c>
      <c r="D342" s="28">
        <v>8.9599999999999996E-5</v>
      </c>
      <c r="E342" s="27">
        <v>6899.51</v>
      </c>
      <c r="F342" s="63">
        <v>80840.080799999996</v>
      </c>
      <c r="G342" s="64">
        <v>87739.590799999991</v>
      </c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</row>
    <row r="343" spans="1:397" s="35" customFormat="1">
      <c r="A343" s="36" t="s">
        <v>81</v>
      </c>
      <c r="B343" s="37" t="s">
        <v>448</v>
      </c>
      <c r="C343" s="27">
        <v>79630</v>
      </c>
      <c r="D343" s="28">
        <v>9.6500000000000001E-5</v>
      </c>
      <c r="E343" s="27">
        <v>8537.7900000000009</v>
      </c>
      <c r="F343" s="63">
        <v>72550.892999999996</v>
      </c>
      <c r="G343" s="64">
        <v>81088.68299999999</v>
      </c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</row>
    <row r="344" spans="1:397" s="35" customFormat="1">
      <c r="A344" s="36" t="s">
        <v>106</v>
      </c>
      <c r="B344" s="37" t="s">
        <v>156</v>
      </c>
      <c r="C344" s="27">
        <v>0</v>
      </c>
      <c r="D344" s="28">
        <v>0</v>
      </c>
      <c r="E344" s="27">
        <v>995.78</v>
      </c>
      <c r="F344" s="63">
        <v>0</v>
      </c>
      <c r="G344" s="64">
        <v>995.78</v>
      </c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</row>
    <row r="345" spans="1:397" s="35" customFormat="1">
      <c r="A345" s="36" t="s">
        <v>82</v>
      </c>
      <c r="B345" s="37" t="s">
        <v>449</v>
      </c>
      <c r="C345" s="27">
        <v>89028</v>
      </c>
      <c r="D345" s="28">
        <v>8.9900000000000003E-5</v>
      </c>
      <c r="E345" s="27">
        <v>25182.2</v>
      </c>
      <c r="F345" s="63">
        <v>81113.410799999998</v>
      </c>
      <c r="G345" s="64">
        <v>106295.61079999999</v>
      </c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</row>
    <row r="346" spans="1:397" s="35" customFormat="1">
      <c r="A346" s="36" t="s">
        <v>83</v>
      </c>
      <c r="B346" s="37" t="s">
        <v>450</v>
      </c>
      <c r="C346" s="27">
        <v>25860</v>
      </c>
      <c r="D346" s="28">
        <v>2.6100000000000001E-5</v>
      </c>
      <c r="E346" s="27">
        <v>4829.47</v>
      </c>
      <c r="F346" s="63">
        <v>23561.046000000002</v>
      </c>
      <c r="G346" s="64">
        <v>28390.516000000003</v>
      </c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</row>
    <row r="347" spans="1:397" s="35" customFormat="1">
      <c r="A347" s="36" t="s">
        <v>84</v>
      </c>
      <c r="B347" s="37" t="s">
        <v>157</v>
      </c>
      <c r="C347" s="27">
        <v>8220</v>
      </c>
      <c r="D347" s="28">
        <v>8.3000000000000002E-6</v>
      </c>
      <c r="E347" s="27">
        <v>0</v>
      </c>
      <c r="F347" s="63">
        <v>7489.2420000000002</v>
      </c>
      <c r="G347" s="64">
        <v>7489.2420000000002</v>
      </c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</row>
    <row r="348" spans="1:397" s="35" customFormat="1">
      <c r="A348" s="36" t="s">
        <v>107</v>
      </c>
      <c r="B348" s="37" t="s">
        <v>158</v>
      </c>
      <c r="C348" s="27">
        <v>1404</v>
      </c>
      <c r="D348" s="28">
        <v>1.3999999999999999E-6</v>
      </c>
      <c r="E348" s="27">
        <v>0</v>
      </c>
      <c r="F348" s="63">
        <v>1279.1844000000001</v>
      </c>
      <c r="G348" s="64">
        <v>1279.1844000000001</v>
      </c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</row>
    <row r="349" spans="1:397" s="35" customFormat="1">
      <c r="A349" s="36" t="s">
        <v>85</v>
      </c>
      <c r="B349" s="37" t="s">
        <v>451</v>
      </c>
      <c r="C349" s="27">
        <v>84372</v>
      </c>
      <c r="D349" s="28">
        <v>8.5199999999999997E-5</v>
      </c>
      <c r="E349" s="27">
        <v>26292.68</v>
      </c>
      <c r="F349" s="63">
        <v>76871.329200000007</v>
      </c>
      <c r="G349" s="64">
        <v>103164.0092</v>
      </c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</row>
    <row r="350" spans="1:397" s="35" customFormat="1">
      <c r="A350" s="36" t="s">
        <v>86</v>
      </c>
      <c r="B350" s="37" t="s">
        <v>452</v>
      </c>
      <c r="C350" s="27">
        <v>40812</v>
      </c>
      <c r="D350" s="28">
        <v>4.1199999999999999E-5</v>
      </c>
      <c r="E350" s="27">
        <v>9504.2999999999993</v>
      </c>
      <c r="F350" s="63">
        <v>37183.813200000004</v>
      </c>
      <c r="G350" s="64">
        <v>46688.113200000007</v>
      </c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</row>
    <row r="351" spans="1:397" s="35" customFormat="1">
      <c r="A351" s="36" t="s">
        <v>87</v>
      </c>
      <c r="B351" s="37" t="s">
        <v>159</v>
      </c>
      <c r="C351" s="27">
        <v>43176</v>
      </c>
      <c r="D351" s="28">
        <v>4.3600000000000003E-5</v>
      </c>
      <c r="E351" s="27">
        <v>1819.31</v>
      </c>
      <c r="F351" s="63">
        <v>39337.653599999998</v>
      </c>
      <c r="G351" s="64">
        <v>41156.963599999995</v>
      </c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</row>
    <row r="352" spans="1:397" s="35" customFormat="1">
      <c r="A352" s="36" t="s">
        <v>108</v>
      </c>
      <c r="B352" s="37" t="s">
        <v>160</v>
      </c>
      <c r="C352" s="27">
        <v>0</v>
      </c>
      <c r="D352" s="28">
        <v>0</v>
      </c>
      <c r="E352" s="27">
        <v>1829.94</v>
      </c>
      <c r="F352" s="63">
        <v>0</v>
      </c>
      <c r="G352" s="64">
        <v>1829.94</v>
      </c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</row>
    <row r="353" spans="1:442" s="35" customFormat="1">
      <c r="A353" s="36" t="s">
        <v>88</v>
      </c>
      <c r="B353" s="37" t="s">
        <v>161</v>
      </c>
      <c r="C353" s="27">
        <v>21108</v>
      </c>
      <c r="D353" s="28">
        <v>2.1299999999999999E-5</v>
      </c>
      <c r="E353" s="27">
        <v>10081.689999999999</v>
      </c>
      <c r="F353" s="63">
        <v>19231.498800000001</v>
      </c>
      <c r="G353" s="64">
        <v>29313.1888</v>
      </c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</row>
    <row r="354" spans="1:442" s="35" customFormat="1">
      <c r="A354" s="36" t="s">
        <v>89</v>
      </c>
      <c r="B354" s="37" t="s">
        <v>162</v>
      </c>
      <c r="C354" s="27">
        <v>27444</v>
      </c>
      <c r="D354" s="28">
        <v>2.7699999999999999E-5</v>
      </c>
      <c r="E354" s="27">
        <v>3166.62</v>
      </c>
      <c r="F354" s="63">
        <v>25004.2284</v>
      </c>
      <c r="G354" s="64">
        <v>28170.848399999999</v>
      </c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</row>
    <row r="355" spans="1:442" s="35" customFormat="1">
      <c r="A355" s="36" t="s">
        <v>90</v>
      </c>
      <c r="B355" s="37" t="s">
        <v>453</v>
      </c>
      <c r="C355" s="27">
        <v>63180</v>
      </c>
      <c r="D355" s="28">
        <v>6.3800000000000006E-5</v>
      </c>
      <c r="E355" s="27">
        <v>1043.48</v>
      </c>
      <c r="F355" s="63">
        <v>57563.298000000003</v>
      </c>
      <c r="G355" s="64">
        <v>58606.778000000006</v>
      </c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</row>
    <row r="356" spans="1:442" s="35" customFormat="1">
      <c r="A356" s="36" t="s">
        <v>92</v>
      </c>
      <c r="B356" s="37" t="s">
        <v>454</v>
      </c>
      <c r="C356" s="27">
        <v>49116</v>
      </c>
      <c r="D356" s="28">
        <v>4.9599999999999999E-5</v>
      </c>
      <c r="E356" s="27">
        <v>0</v>
      </c>
      <c r="F356" s="63">
        <v>44749.587599999999</v>
      </c>
      <c r="G356" s="64">
        <v>44749.587599999999</v>
      </c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</row>
    <row r="357" spans="1:442" s="35" customFormat="1">
      <c r="A357" s="36" t="s">
        <v>93</v>
      </c>
      <c r="B357" s="37" t="s">
        <v>455</v>
      </c>
      <c r="C357" s="27">
        <v>39516</v>
      </c>
      <c r="D357" s="28">
        <v>3.9900000000000001E-5</v>
      </c>
      <c r="E357" s="27">
        <v>5787.47</v>
      </c>
      <c r="F357" s="63">
        <v>36003.027600000001</v>
      </c>
      <c r="G357" s="64">
        <v>41790.497600000002</v>
      </c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</row>
    <row r="358" spans="1:442" s="35" customFormat="1">
      <c r="A358" s="36" t="s">
        <v>94</v>
      </c>
      <c r="B358" s="37" t="s">
        <v>164</v>
      </c>
      <c r="C358" s="27">
        <v>15456</v>
      </c>
      <c r="D358" s="28">
        <v>1.56E-5</v>
      </c>
      <c r="E358" s="27">
        <v>9143.08</v>
      </c>
      <c r="F358" s="63">
        <v>14081.961600000001</v>
      </c>
      <c r="G358" s="64">
        <v>23225.0416</v>
      </c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</row>
    <row r="359" spans="1:442" s="35" customFormat="1">
      <c r="A359" s="36" t="s">
        <v>95</v>
      </c>
      <c r="B359" s="37" t="s">
        <v>456</v>
      </c>
      <c r="C359" s="27">
        <v>74364</v>
      </c>
      <c r="D359" s="28">
        <v>7.5099999999999996E-5</v>
      </c>
      <c r="E359" s="27">
        <v>6172.46</v>
      </c>
      <c r="F359" s="63">
        <v>67753.040399999998</v>
      </c>
      <c r="G359" s="64">
        <v>73925.500400000004</v>
      </c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</row>
    <row r="360" spans="1:442" s="35" customFormat="1">
      <c r="A360" s="36" t="s">
        <v>96</v>
      </c>
      <c r="B360" s="37" t="s">
        <v>165</v>
      </c>
      <c r="C360" s="27">
        <v>106056</v>
      </c>
      <c r="D360" s="28">
        <v>1.071E-4</v>
      </c>
      <c r="E360" s="27">
        <v>11734.06</v>
      </c>
      <c r="F360" s="63">
        <v>96627.621599999999</v>
      </c>
      <c r="G360" s="64">
        <v>108361.6816</v>
      </c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</row>
    <row r="361" spans="1:442" s="35" customFormat="1">
      <c r="A361" s="36" t="s">
        <v>97</v>
      </c>
      <c r="B361" s="37" t="s">
        <v>166</v>
      </c>
      <c r="C361" s="27">
        <v>165072</v>
      </c>
      <c r="D361" s="28">
        <v>1.6670000000000001E-4</v>
      </c>
      <c r="E361" s="27">
        <v>6658.24</v>
      </c>
      <c r="F361" s="63">
        <v>150397.0992</v>
      </c>
      <c r="G361" s="64">
        <v>157055.33919999999</v>
      </c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</row>
    <row r="362" spans="1:442" s="35" customFormat="1">
      <c r="A362" s="36" t="s">
        <v>98</v>
      </c>
      <c r="B362" s="37" t="s">
        <v>167</v>
      </c>
      <c r="C362" s="27">
        <v>53784</v>
      </c>
      <c r="D362" s="28">
        <v>5.4299999999999998E-5</v>
      </c>
      <c r="E362" s="27">
        <v>7512.4</v>
      </c>
      <c r="F362" s="63">
        <v>49002.602400000003</v>
      </c>
      <c r="G362" s="64">
        <v>56515.002400000005</v>
      </c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</row>
    <row r="363" spans="1:442" s="5" customFormat="1" ht="13.5" thickBot="1">
      <c r="A363" s="53"/>
      <c r="B363" s="53"/>
      <c r="C363" s="53"/>
      <c r="D363" s="53"/>
      <c r="E363" s="53"/>
      <c r="F363" s="54"/>
      <c r="G363" s="49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</row>
    <row r="364" spans="1:442" s="5" customFormat="1" ht="13.5" thickBot="1">
      <c r="A364" s="41" t="s">
        <v>487</v>
      </c>
      <c r="B364" s="58" t="s">
        <v>491</v>
      </c>
      <c r="C364" s="49">
        <f>SUM(C185:C363)</f>
        <v>169545474</v>
      </c>
      <c r="D364" s="50">
        <f t="shared" ref="D364:G364" si="3">SUM(D185:D363)</f>
        <v>0.17733910000000006</v>
      </c>
      <c r="E364" s="49">
        <f t="shared" si="3"/>
        <v>26647484.910000004</v>
      </c>
      <c r="F364" s="49">
        <f t="shared" si="3"/>
        <v>154472881.3614001</v>
      </c>
      <c r="G364" s="49">
        <f t="shared" si="3"/>
        <v>181120366.27140006</v>
      </c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</row>
    <row r="365" spans="1:442" s="5" customFormat="1" ht="13.5" thickBot="1">
      <c r="A365" s="53"/>
      <c r="B365" s="53"/>
      <c r="C365" s="53"/>
      <c r="D365" s="53"/>
      <c r="E365" s="53"/>
      <c r="F365" s="54"/>
      <c r="G365" s="49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</row>
    <row r="366" spans="1:442" s="5" customFormat="1" ht="13.5" thickBot="1">
      <c r="A366" s="41" t="s">
        <v>99</v>
      </c>
      <c r="B366" s="58"/>
      <c r="C366" s="49">
        <f>C364+C183+C49+C14</f>
        <v>984496229.99999988</v>
      </c>
      <c r="D366" s="50">
        <f t="shared" ref="D366:G366" si="4">D364+D183+D49+D14</f>
        <v>1.0000000000000002</v>
      </c>
      <c r="E366" s="49">
        <f t="shared" si="4"/>
        <v>146153811.17000002</v>
      </c>
      <c r="F366" s="49">
        <f t="shared" si="4"/>
        <v>896974515.153</v>
      </c>
      <c r="G366" s="49">
        <f t="shared" si="4"/>
        <v>1043128326.3229998</v>
      </c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</row>
    <row r="368" spans="1:442">
      <c r="A368" s="1" t="s">
        <v>492</v>
      </c>
    </row>
    <row r="369" spans="1:5">
      <c r="A369" s="1" t="s">
        <v>505</v>
      </c>
    </row>
    <row r="370" spans="1:5">
      <c r="A370" s="1" t="s">
        <v>507</v>
      </c>
    </row>
    <row r="371" spans="1:5">
      <c r="A371" s="1" t="str">
        <f>"                     For example, for agency "&amp;$A$51&amp;", "&amp;TEXT($C$51,"0,000")&amp;" = "&amp;TEXT($C$183,"0,000")&amp;" x "&amp;TEXT($D$51,"0.000000%")&amp;" / "&amp;TEXT($D$183,"0.000000%")</f>
        <v xml:space="preserve">                     For example, for agency 31030, 36,254,340 = 772,046,880 x 3.659636% / 77.933030%</v>
      </c>
    </row>
    <row r="372" spans="1:5">
      <c r="A372" s="1" t="s">
        <v>503</v>
      </c>
    </row>
    <row r="373" spans="1:5">
      <c r="A373" s="1" t="s">
        <v>506</v>
      </c>
    </row>
    <row r="374" spans="1:5">
      <c r="A374" s="1" t="s">
        <v>514</v>
      </c>
    </row>
    <row r="375" spans="1:5">
      <c r="A375" s="1" t="s">
        <v>528</v>
      </c>
    </row>
    <row r="376" spans="1:5">
      <c r="A376" s="1" t="s">
        <v>516</v>
      </c>
    </row>
    <row r="377" spans="1:5">
      <c r="A377" s="1" t="s">
        <v>504</v>
      </c>
    </row>
    <row r="379" spans="1:5">
      <c r="C379" s="62"/>
      <c r="E379" s="62"/>
    </row>
    <row r="380" spans="1:5">
      <c r="C380" s="62"/>
      <c r="E380" s="62"/>
    </row>
    <row r="381" spans="1:5">
      <c r="C381" s="21"/>
      <c r="E381" s="21"/>
    </row>
    <row r="382" spans="1:5">
      <c r="C382" s="21"/>
      <c r="E382" s="21"/>
    </row>
    <row r="383" spans="1:5">
      <c r="C383" s="21"/>
      <c r="E383" s="21"/>
    </row>
  </sheetData>
  <conditionalFormatting sqref="A11:G12">
    <cfRule type="expression" dxfId="3" priority="7">
      <formula>NOT(INT(ROW(A11)/2)=ROW(A11)/2)</formula>
    </cfRule>
  </conditionalFormatting>
  <conditionalFormatting sqref="A16:G47">
    <cfRule type="expression" dxfId="2" priority="3">
      <formula>NOT(INT(ROW(A16)/2)=ROW(A16)/2)</formula>
    </cfRule>
  </conditionalFormatting>
  <conditionalFormatting sqref="A51:G181">
    <cfRule type="expression" dxfId="1" priority="2">
      <formula>NOT(INT(ROW(A51)/2)=ROW(A51)/2)</formula>
    </cfRule>
  </conditionalFormatting>
  <conditionalFormatting sqref="A185:G362">
    <cfRule type="expression" dxfId="0" priority="1">
      <formula>NOT(INT(ROW(A185)/2)=ROW(A185)/2)</formula>
    </cfRule>
  </conditionalFormatting>
  <pageMargins left="0.4" right="0.4" top="0.75" bottom="1.25" header="0.3" footer="0.3"/>
  <pageSetup scale="70" firstPageNumber="49" fitToHeight="0" orientation="portrait" useFirstPageNumber="1" r:id="rId1"/>
  <headerFooter scaleWithDoc="0">
    <oddHeader>&amp;L&amp;"-,Bold"&amp;13Appendix D: Employer Contribution Amounts - KERS Non-Hazardous Pension Plan</oddHeader>
    <oddFooter xml:space="preserve">&amp;L&amp;G&amp;R&amp;7Kentucky Employees Retirement System
Accounting Disclosure Information as of June 30, 2024
Page &amp;P 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352A11C52BD44AD17C32005AB0B79" ma:contentTypeVersion="3" ma:contentTypeDescription="Create a new document." ma:contentTypeScope="" ma:versionID="2a250368b22aa1f3af9b3abe385ee2ec">
  <xsd:schema xmlns:xsd="http://www.w3.org/2001/XMLSchema" xmlns:xs="http://www.w3.org/2001/XMLSchema" xmlns:p="http://schemas.microsoft.com/office/2006/metadata/properties" xmlns:ns2="6611a925-69f7-43d6-a2fb-7cb074ad9ea9" xmlns:ns3="429775f3-1729-409a-a140-76bbbb2eedcd" targetNamespace="http://schemas.microsoft.com/office/2006/metadata/properties" ma:root="true" ma:fieldsID="1ab8741cec702469dfe630f2e324c7ed" ns2:_="" ns3:_="">
    <xsd:import namespace="6611a925-69f7-43d6-a2fb-7cb074ad9ea9"/>
    <xsd:import namespace="429775f3-1729-409a-a140-76bbbb2eedcd"/>
    <xsd:element name="properties">
      <xsd:complexType>
        <xsd:sequence>
          <xsd:element name="documentManagement">
            <xsd:complexType>
              <xsd:all>
                <xsd:element ref="ns2:Sort_x0020_Order" minOccurs="0"/>
                <xsd:element ref="ns2: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11a925-69f7-43d6-a2fb-7cb074ad9ea9" elementFormDefault="qualified">
    <xsd:import namespace="http://schemas.microsoft.com/office/2006/documentManagement/types"/>
    <xsd:import namespace="http://schemas.microsoft.com/office/infopath/2007/PartnerControls"/>
    <xsd:element name="Sort_x0020_Order" ma:index="8" nillable="true" ma:displayName="Sort Order" ma:internalName="Sort_x0020_Order">
      <xsd:simpleType>
        <xsd:restriction base="dms:Number"/>
      </xsd:simpleType>
    </xsd:element>
    <xsd:element name="Year" ma:index="9" nillable="true" ma:displayName="Year" ma:internalName="Year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775f3-1729-409a-a140-76bbbb2ee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_x0020_Order xmlns="6611a925-69f7-43d6-a2fb-7cb074ad9ea9">2</Sort_x0020_Order>
    <Year xmlns="6611a925-69f7-43d6-a2fb-7cb074ad9ea9">2024</Year>
  </documentManagement>
</p:properties>
</file>

<file path=customXml/itemProps1.xml><?xml version="1.0" encoding="utf-8"?>
<ds:datastoreItem xmlns:ds="http://schemas.openxmlformats.org/officeDocument/2006/customXml" ds:itemID="{711BB89A-59ED-4D93-8B80-7B0F1A29B070}"/>
</file>

<file path=customXml/itemProps2.xml><?xml version="1.0" encoding="utf-8"?>
<ds:datastoreItem xmlns:ds="http://schemas.openxmlformats.org/officeDocument/2006/customXml" ds:itemID="{1E4F93B9-D5A4-473F-BF96-50E54F194D00}"/>
</file>

<file path=customXml/itemProps3.xml><?xml version="1.0" encoding="utf-8"?>
<ds:datastoreItem xmlns:ds="http://schemas.openxmlformats.org/officeDocument/2006/customXml" ds:itemID="{D98E0CA3-F46B-496A-BEDE-AAE582AD40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KERS NH</vt:lpstr>
      <vt:lpstr>KERS Haz</vt:lpstr>
      <vt:lpstr>KERS NH Prop Share</vt:lpstr>
      <vt:lpstr>KERS NH Contributions</vt:lpstr>
      <vt:lpstr>'KERS Haz'!Print_Area</vt:lpstr>
      <vt:lpstr>'KERS NH'!Print_Area</vt:lpstr>
      <vt:lpstr>'KERS NH Contributions'!Print_Area</vt:lpstr>
      <vt:lpstr>'KERS NH Prop Share'!Print_Area</vt:lpstr>
      <vt:lpstr>'KERS Haz'!Print_Titles</vt:lpstr>
      <vt:lpstr>'KERS NH'!Print_Titles</vt:lpstr>
      <vt:lpstr>'KERS NH Contributions'!Print_Titles</vt:lpstr>
      <vt:lpstr>'KERS NH Prop Share'!Print_Titles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 GASB 68 KERS Tables</dc:title>
  <dc:creator/>
  <cp:lastModifiedBy/>
  <dcterms:created xsi:type="dcterms:W3CDTF">2006-09-16T00:00:00Z</dcterms:created>
  <dcterms:modified xsi:type="dcterms:W3CDTF">2025-03-25T19:02:59Z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0x010100696352A11C52BD44AD17C32005AB0B79</vt:lpwstr>
  </property>
</Properties>
</file>